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25" windowWidth="10170" windowHeight="12405" activeTab="0"/>
  </bookViews>
  <sheets>
    <sheet name="Викторина" sheetId="1" r:id="rId1"/>
    <sheet name="Эксперт" sheetId="2" r:id="rId2"/>
  </sheets>
  <definedNames/>
  <calcPr fullCalcOnLoad="1"/>
</workbook>
</file>

<file path=xl/sharedStrings.xml><?xml version="1.0" encoding="utf-8"?>
<sst xmlns="http://schemas.openxmlformats.org/spreadsheetml/2006/main" count="87" uniqueCount="84">
  <si>
    <t>Сумма баллов</t>
  </si>
  <si>
    <t>Вопрос #1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</si>
  <si>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</si>
  <si>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</si>
  <si>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</si>
  <si>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</si>
  <si>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</si>
  <si>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</si>
  <si>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</si>
  <si>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</si>
  <si>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</si>
  <si>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gold19</t>
  </si>
  <si>
    <t>gold21</t>
  </si>
  <si>
    <t>gold23</t>
  </si>
  <si>
    <t>gold35</t>
  </si>
  <si>
    <t>gold56</t>
  </si>
  <si>
    <t>gold115</t>
  </si>
  <si>
    <t>gold138</t>
  </si>
  <si>
    <t>gold157</t>
  </si>
  <si>
    <t>gold189</t>
  </si>
  <si>
    <t>gold191</t>
  </si>
  <si>
    <t>gold214</t>
  </si>
  <si>
    <t>gold218</t>
  </si>
  <si>
    <t>gold228</t>
  </si>
  <si>
    <t>gold229</t>
  </si>
  <si>
    <t>gold233</t>
  </si>
  <si>
    <t>gold264</t>
  </si>
  <si>
    <t>gold269</t>
  </si>
  <si>
    <t>gold294</t>
  </si>
  <si>
    <t>gold308</t>
  </si>
  <si>
    <t>gold328</t>
  </si>
  <si>
    <t>gold331</t>
  </si>
  <si>
    <t>gold339</t>
  </si>
  <si>
    <t>gold412</t>
  </si>
  <si>
    <t>gold452</t>
  </si>
  <si>
    <t>gold467</t>
  </si>
  <si>
    <t>gold474</t>
  </si>
  <si>
    <t>gold489</t>
  </si>
  <si>
    <t>gold513</t>
  </si>
  <si>
    <t>gold529</t>
  </si>
  <si>
    <t>gold530</t>
  </si>
  <si>
    <t>gold531</t>
  </si>
  <si>
    <t>gold532</t>
  </si>
  <si>
    <t>gold534</t>
  </si>
  <si>
    <t>gold535</t>
  </si>
  <si>
    <t>gold545</t>
  </si>
  <si>
    <t>gold560</t>
  </si>
  <si>
    <t>gold564</t>
  </si>
  <si>
    <t>gold589</t>
  </si>
  <si>
    <t>gold606</t>
  </si>
  <si>
    <t>gold616</t>
  </si>
  <si>
    <t>gold629</t>
  </si>
  <si>
    <t>gold309</t>
  </si>
  <si>
    <t>gold310</t>
  </si>
  <si>
    <t>gold311</t>
  </si>
  <si>
    <t>gold312</t>
  </si>
  <si>
    <t>gold313</t>
  </si>
  <si>
    <t>gold385</t>
  </si>
  <si>
    <t>gold405</t>
  </si>
  <si>
    <t>gold465</t>
  </si>
  <si>
    <t>gold476</t>
  </si>
  <si>
    <t>gold498</t>
  </si>
  <si>
    <t>gold505</t>
  </si>
  <si>
    <t>gold596</t>
  </si>
  <si>
    <t>gold598</t>
  </si>
  <si>
    <t>gold602</t>
  </si>
  <si>
    <t>R-a</t>
  </si>
  <si>
    <t>a1</t>
  </si>
  <si>
    <t>a2</t>
  </si>
  <si>
    <t>a3</t>
  </si>
  <si>
    <t>R-n1</t>
  </si>
  <si>
    <t>R-n2</t>
  </si>
  <si>
    <t>R-n3</t>
  </si>
  <si>
    <t>id_player</t>
  </si>
  <si>
    <t>amount</t>
  </si>
  <si>
    <t>ID</t>
  </si>
  <si>
    <t>Итог</t>
  </si>
  <si>
    <t>Онлайн-викторина</t>
  </si>
  <si>
    <t>Параметр 1</t>
  </si>
  <si>
    <t>Параметр 2</t>
  </si>
  <si>
    <t>Параметр 3</t>
  </si>
  <si>
    <t>Средняя оценка команд</t>
  </si>
  <si>
    <t>Среднее за                          компетентность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</si>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</sst>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tabSelected="1" workbookViewId="0" topLeftCell="A1">
      <selection activeCell="A1" sqref="A1:A2"/>
    </sheetView>
  </sheetViews>
  <sheetFormatPr defaultColWidth="11.57421875" defaultRowHeight="15"/>
  <cols>
    <col min="1" max="1" width="10.140625" style="6" customWidth="1"/>
    <col min="2" max="2" width="8.7109375" style="0" customWidth="1"/>
    <col min="3" max="3" width="7.8515625" style="0" customWidth="1"/>
    <col min="4" max="5" width="8.00390625" style="0" customWidth="1"/>
    <col min="6" max="6" width="7.7109375" style="0" customWidth="1"/>
    <col min="7" max="7" width="8.57421875" style="0" customWidth="1"/>
    <col min="8" max="9" width="8.140625" style="0" customWidth="1"/>
    <col min="10" max="10" width="8.57421875" style="0" customWidth="1"/>
    <col min="11" max="11" width="7.7109375" style="0" customWidth="1"/>
    <col min="12" max="12" width="11.57421875" style="6" customWidth="1"/>
    <col min="13" max="14" width="10.28125" style="0" customWidth="1"/>
    <col min="15" max="15" width="9.8515625" style="0" customWidth="1"/>
    <col min="16" max="16" width="16.8515625" style="0" customWidth="1"/>
    <col min="17" max="17" width="10.00390625" style="0" customWidth="1"/>
    <col min="18" max="18" width="10.7109375" style="0" customWidth="1"/>
    <col min="19" max="19" width="10.421875" style="0" customWidth="1"/>
    <col min="20" max="20" width="21.8515625" style="0" customWidth="1"/>
  </cols>
  <sheetData>
    <row r="1" spans="1:21" ht="15.75" thickBot="1">
      <c r="A1" s="21" t="s">
        <v>83</v>
      </c>
      <c r="B1" s="25" t="s">
        <v>77</v>
      </c>
      <c r="C1" s="26"/>
      <c r="D1" s="26"/>
      <c r="E1" s="26"/>
      <c r="F1" s="26"/>
      <c r="G1" s="26"/>
      <c r="H1" s="26"/>
      <c r="I1" s="26"/>
      <c r="J1" s="26"/>
      <c r="K1" s="27"/>
      <c r="L1" s="21" t="s">
        <v>0</v>
      </c>
      <c r="M1" s="28" t="s">
        <v>78</v>
      </c>
      <c r="N1" s="28" t="s">
        <v>79</v>
      </c>
      <c r="O1" s="33" t="s">
        <v>80</v>
      </c>
      <c r="P1" s="28" t="s">
        <v>81</v>
      </c>
      <c r="Q1" s="28" t="s">
        <v>78</v>
      </c>
      <c r="R1" s="28" t="s">
        <v>79</v>
      </c>
      <c r="S1" s="33" t="s">
        <v>80</v>
      </c>
      <c r="T1" s="21" t="s">
        <v>82</v>
      </c>
      <c r="U1" s="23" t="s">
        <v>76</v>
      </c>
    </row>
    <row r="2" spans="1:21" ht="30.75" thickBot="1">
      <c r="A2" s="22"/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  <c r="J2" s="31" t="s">
        <v>9</v>
      </c>
      <c r="K2" s="32" t="s">
        <v>10</v>
      </c>
      <c r="L2" s="22"/>
      <c r="M2" s="29"/>
      <c r="N2" s="29"/>
      <c r="O2" s="34"/>
      <c r="P2" s="29"/>
      <c r="Q2" s="29"/>
      <c r="R2" s="29"/>
      <c r="S2" s="34"/>
      <c r="T2" s="22"/>
      <c r="U2" s="24"/>
    </row>
    <row r="3" spans="1:21" ht="15">
      <c r="A3" s="30" t="s">
        <v>37</v>
      </c>
      <c r="B3" s="8"/>
      <c r="C3" s="7">
        <v>1</v>
      </c>
      <c r="D3" s="7"/>
      <c r="E3" s="7">
        <v>8</v>
      </c>
      <c r="F3" s="7">
        <v>5</v>
      </c>
      <c r="G3" s="7">
        <v>6</v>
      </c>
      <c r="H3" s="7">
        <v>2</v>
      </c>
      <c r="I3" s="7">
        <v>2</v>
      </c>
      <c r="J3" s="7">
        <v>2</v>
      </c>
      <c r="K3" s="13">
        <v>2</v>
      </c>
      <c r="L3" s="16">
        <v>28</v>
      </c>
      <c r="M3" s="8">
        <f>VLOOKUP($A3,Эксперт!$C$3:$J$139,3,FALSE)</f>
        <v>3.33</v>
      </c>
      <c r="N3" s="7">
        <f>VLOOKUP($A3,Эксперт!$C$3:$J$139,4,FALSE)</f>
        <v>3</v>
      </c>
      <c r="O3" s="13">
        <f>VLOOKUP($A3,Эксперт!$C$3:$J$139,5,FALSE)</f>
        <v>3</v>
      </c>
      <c r="P3" s="16">
        <f>VLOOKUP($A3,Эксперт!$C$3:$J$139,2,FALSE)</f>
        <v>3.11</v>
      </c>
      <c r="Q3" s="8">
        <f>VLOOKUP($A3,Эксперт!$C$3:$J$139,6,FALSE)</f>
        <v>4.2410606060606</v>
      </c>
      <c r="R3" s="7">
        <f>VLOOKUP($A3,Эксперт!$C$3:$J$139,7,FALSE)</f>
        <v>3.5018181818182</v>
      </c>
      <c r="S3" s="13">
        <f>VLOOKUP($A3,Эксперт!$C$3:$J$139,8,FALSE)</f>
        <v>3.7983333333333</v>
      </c>
      <c r="T3" s="16">
        <f aca="true" t="shared" si="0" ref="T3:T13">SUM(Q3:S3)/3</f>
        <v>3.8470707070706998</v>
      </c>
      <c r="U3" s="17">
        <f aca="true" t="shared" si="1" ref="U3:U34">SUM(L3,P3,T3)</f>
        <v>34.9570707070707</v>
      </c>
    </row>
    <row r="4" spans="1:21" ht="15">
      <c r="A4" s="11" t="s">
        <v>22</v>
      </c>
      <c r="B4" s="9">
        <v>1</v>
      </c>
      <c r="C4" s="3">
        <v>1</v>
      </c>
      <c r="D4" s="3"/>
      <c r="E4" s="3">
        <v>8</v>
      </c>
      <c r="F4" s="3">
        <v>5</v>
      </c>
      <c r="G4" s="3">
        <v>6</v>
      </c>
      <c r="H4" s="3">
        <v>2</v>
      </c>
      <c r="I4" s="3">
        <v>2</v>
      </c>
      <c r="J4" s="3">
        <v>2</v>
      </c>
      <c r="K4" s="14">
        <v>2</v>
      </c>
      <c r="L4" s="11">
        <v>29</v>
      </c>
      <c r="M4" s="9">
        <f>VLOOKUP($A4,Эксперт!$C$3:$J$139,3,FALSE)</f>
        <v>0</v>
      </c>
      <c r="N4" s="3">
        <f>VLOOKUP($A4,Эксперт!$C$3:$J$139,4,FALSE)</f>
        <v>1</v>
      </c>
      <c r="O4" s="14">
        <f>VLOOKUP($A4,Эксперт!$C$3:$J$139,5,FALSE)</f>
        <v>0</v>
      </c>
      <c r="P4" s="11">
        <f>VLOOKUP($A4,Эксперт!$C$3:$J$139,2,FALSE)</f>
        <v>1</v>
      </c>
      <c r="Q4" s="9">
        <f>VLOOKUP($A4,Эксперт!$C$3:$J$139,6,FALSE)</f>
        <v>4.3187878787879</v>
      </c>
      <c r="R4" s="3">
        <f>VLOOKUP($A4,Эксперт!$C$3:$J$139,7,FALSE)</f>
        <v>3.8874242424242</v>
      </c>
      <c r="S4" s="14">
        <f>VLOOKUP($A4,Эксперт!$C$3:$J$139,8,FALSE)</f>
        <v>4.2856060606061</v>
      </c>
      <c r="T4" s="11">
        <f t="shared" si="0"/>
        <v>4.1639393939394</v>
      </c>
      <c r="U4" s="18">
        <f t="shared" si="1"/>
        <v>34.1639393939394</v>
      </c>
    </row>
    <row r="5" spans="1:21" ht="15">
      <c r="A5" s="11" t="s">
        <v>36</v>
      </c>
      <c r="B5" s="9"/>
      <c r="C5" s="3">
        <v>1</v>
      </c>
      <c r="D5" s="3"/>
      <c r="E5" s="3">
        <v>8</v>
      </c>
      <c r="F5" s="3">
        <v>5</v>
      </c>
      <c r="G5" s="3">
        <v>6</v>
      </c>
      <c r="H5" s="3">
        <v>2</v>
      </c>
      <c r="I5" s="3">
        <v>2</v>
      </c>
      <c r="J5" s="3">
        <v>1</v>
      </c>
      <c r="K5" s="14">
        <v>2</v>
      </c>
      <c r="L5" s="11">
        <v>27</v>
      </c>
      <c r="M5" s="9">
        <f>VLOOKUP($A5,Эксперт!$C$3:$J$139,3,FALSE)</f>
        <v>3.4</v>
      </c>
      <c r="N5" s="3">
        <f>VLOOKUP($A5,Эксперт!$C$3:$J$139,4,FALSE)</f>
        <v>3.2</v>
      </c>
      <c r="O5" s="14">
        <f>VLOOKUP($A5,Эксперт!$C$3:$J$139,5,FALSE)</f>
        <v>3.2</v>
      </c>
      <c r="P5" s="11">
        <f>VLOOKUP($A5,Эксперт!$C$3:$J$139,2,FALSE)</f>
        <v>3.27</v>
      </c>
      <c r="Q5" s="9">
        <f>VLOOKUP($A5,Эксперт!$C$3:$J$139,6,FALSE)</f>
        <v>2.8956060606061</v>
      </c>
      <c r="R5" s="3">
        <f>VLOOKUP($A5,Эксперт!$C$3:$J$139,7,FALSE)</f>
        <v>3.4190909090909</v>
      </c>
      <c r="S5" s="14">
        <f>VLOOKUP($A5,Эксперт!$C$3:$J$139,8,FALSE)</f>
        <v>3.6356060606061</v>
      </c>
      <c r="T5" s="11">
        <f t="shared" si="0"/>
        <v>3.3167676767677</v>
      </c>
      <c r="U5" s="18">
        <f t="shared" si="1"/>
        <v>33.5867676767677</v>
      </c>
    </row>
    <row r="6" spans="1:21" ht="15">
      <c r="A6" s="11" t="s">
        <v>46</v>
      </c>
      <c r="B6" s="9">
        <v>1</v>
      </c>
      <c r="C6" s="3"/>
      <c r="D6" s="3"/>
      <c r="E6" s="3">
        <v>8</v>
      </c>
      <c r="F6" s="3">
        <v>4</v>
      </c>
      <c r="G6" s="3">
        <v>6</v>
      </c>
      <c r="H6" s="3">
        <v>2</v>
      </c>
      <c r="I6" s="3">
        <v>2</v>
      </c>
      <c r="J6" s="3">
        <v>1</v>
      </c>
      <c r="K6" s="14">
        <v>2</v>
      </c>
      <c r="L6" s="11">
        <v>26</v>
      </c>
      <c r="M6" s="9">
        <f>VLOOKUP($A6,Эксперт!$C$3:$J$139,3,FALSE)</f>
        <v>4</v>
      </c>
      <c r="N6" s="3">
        <f>VLOOKUP($A6,Эксперт!$C$3:$J$139,4,FALSE)</f>
        <v>2.5</v>
      </c>
      <c r="O6" s="14">
        <f>VLOOKUP($A6,Эксперт!$C$3:$J$139,5,FALSE)</f>
        <v>4</v>
      </c>
      <c r="P6" s="11">
        <f>VLOOKUP($A6,Эксперт!$C$3:$J$139,2,FALSE)</f>
        <v>3.25</v>
      </c>
      <c r="Q6" s="9">
        <f>VLOOKUP($A6,Эксперт!$C$3:$J$139,6,FALSE)</f>
        <v>4.4433333333333</v>
      </c>
      <c r="R6" s="3">
        <f>VLOOKUP($A6,Эксперт!$C$3:$J$139,7,FALSE)</f>
        <v>4.4245833333333</v>
      </c>
      <c r="S6" s="14">
        <f>VLOOKUP($A6,Эксперт!$C$3:$J$139,8,FALSE)</f>
        <v>3.6954166666667</v>
      </c>
      <c r="T6" s="11">
        <f t="shared" si="0"/>
        <v>4.187777777777766</v>
      </c>
      <c r="U6" s="18">
        <f t="shared" si="1"/>
        <v>33.43777777777777</v>
      </c>
    </row>
    <row r="7" spans="1:21" ht="15">
      <c r="A7" s="11" t="s">
        <v>30</v>
      </c>
      <c r="B7" s="9">
        <v>1</v>
      </c>
      <c r="C7" s="3">
        <v>1</v>
      </c>
      <c r="D7" s="3"/>
      <c r="E7" s="3">
        <v>8</v>
      </c>
      <c r="F7" s="3">
        <v>5</v>
      </c>
      <c r="G7" s="3">
        <v>6</v>
      </c>
      <c r="H7" s="3">
        <v>2</v>
      </c>
      <c r="I7" s="3">
        <v>2</v>
      </c>
      <c r="J7" s="3">
        <v>2</v>
      </c>
      <c r="K7" s="14">
        <v>2</v>
      </c>
      <c r="L7" s="11">
        <v>29</v>
      </c>
      <c r="M7" s="9">
        <f>VLOOKUP($A7,Эксперт!$C$3:$J$139,3,FALSE)</f>
        <v>3.6</v>
      </c>
      <c r="N7" s="3">
        <f>VLOOKUP($A7,Эксперт!$C$3:$J$139,4,FALSE)</f>
        <v>4</v>
      </c>
      <c r="O7" s="14">
        <f>VLOOKUP($A7,Эксперт!$C$3:$J$139,5,FALSE)</f>
        <v>3.4</v>
      </c>
      <c r="P7" s="11">
        <f>VLOOKUP($A7,Эксперт!$C$3:$J$139,2,FALSE)</f>
        <v>3.64</v>
      </c>
      <c r="Q7" s="9">
        <f>VLOOKUP($A7,Эксперт!$C$3:$J$139,6,FALSE)</f>
        <v>0</v>
      </c>
      <c r="R7" s="3">
        <f>VLOOKUP($A7,Эксперт!$C$3:$J$139,7,FALSE)</f>
        <v>0</v>
      </c>
      <c r="S7" s="14">
        <f>VLOOKUP($A7,Эксперт!$C$3:$J$139,8,FALSE)</f>
        <v>0</v>
      </c>
      <c r="T7" s="11">
        <f t="shared" si="0"/>
        <v>0</v>
      </c>
      <c r="U7" s="18">
        <f t="shared" si="1"/>
        <v>32.64</v>
      </c>
    </row>
    <row r="8" spans="1:21" ht="15">
      <c r="A8" s="11" t="s">
        <v>23</v>
      </c>
      <c r="B8" s="9"/>
      <c r="C8" s="3">
        <v>1</v>
      </c>
      <c r="D8" s="3"/>
      <c r="E8" s="3">
        <v>8</v>
      </c>
      <c r="F8" s="3">
        <v>5</v>
      </c>
      <c r="G8" s="3">
        <v>6</v>
      </c>
      <c r="H8" s="3">
        <v>1</v>
      </c>
      <c r="I8" s="3">
        <v>2</v>
      </c>
      <c r="J8" s="3">
        <v>1</v>
      </c>
      <c r="K8" s="14">
        <v>1</v>
      </c>
      <c r="L8" s="11">
        <v>25</v>
      </c>
      <c r="M8" s="9">
        <f>VLOOKUP($A8,Эксперт!$C$3:$J$139,3,FALSE)</f>
        <v>3.75</v>
      </c>
      <c r="N8" s="3">
        <f>VLOOKUP($A8,Эксперт!$C$3:$J$139,4,FALSE)</f>
        <v>3</v>
      </c>
      <c r="O8" s="14">
        <f>VLOOKUP($A8,Эксперт!$C$3:$J$139,5,FALSE)</f>
        <v>4.5</v>
      </c>
      <c r="P8" s="11">
        <f>VLOOKUP($A8,Эксперт!$C$3:$J$139,2,FALSE)</f>
        <v>3.69</v>
      </c>
      <c r="Q8" s="9">
        <f>VLOOKUP($A8,Эксперт!$C$3:$J$139,6,FALSE)</f>
        <v>3.6322727272727</v>
      </c>
      <c r="R8" s="3">
        <f>VLOOKUP($A8,Эксперт!$C$3:$J$139,7,FALSE)</f>
        <v>3.8689393939394</v>
      </c>
      <c r="S8" s="14">
        <f>VLOOKUP($A8,Эксперт!$C$3:$J$139,8,FALSE)</f>
        <v>3.9221212121212</v>
      </c>
      <c r="T8" s="11">
        <f t="shared" si="0"/>
        <v>3.807777777777767</v>
      </c>
      <c r="U8" s="18">
        <f t="shared" si="1"/>
        <v>32.49777777777777</v>
      </c>
    </row>
    <row r="9" spans="1:25" ht="15">
      <c r="A9" s="11" t="s">
        <v>38</v>
      </c>
      <c r="B9" s="9"/>
      <c r="C9" s="3">
        <v>1</v>
      </c>
      <c r="D9" s="3"/>
      <c r="E9" s="3">
        <v>8</v>
      </c>
      <c r="F9" s="3">
        <v>5</v>
      </c>
      <c r="G9" s="3">
        <v>6</v>
      </c>
      <c r="H9" s="3">
        <v>1</v>
      </c>
      <c r="I9" s="3">
        <v>2</v>
      </c>
      <c r="J9" s="3">
        <v>1</v>
      </c>
      <c r="K9" s="14">
        <v>1</v>
      </c>
      <c r="L9" s="11">
        <v>25</v>
      </c>
      <c r="M9" s="9">
        <f>VLOOKUP($A9,Эксперт!$C$3:$J$139,3,FALSE)</f>
        <v>2.83</v>
      </c>
      <c r="N9" s="3">
        <f>VLOOKUP($A9,Эксперт!$C$3:$J$139,4,FALSE)</f>
        <v>3.67</v>
      </c>
      <c r="O9" s="14">
        <f>VLOOKUP($A9,Эксперт!$C$3:$J$139,5,FALSE)</f>
        <v>3.17</v>
      </c>
      <c r="P9" s="11">
        <f>VLOOKUP($A9,Эксперт!$C$3:$J$139,2,FALSE)</f>
        <v>3.22</v>
      </c>
      <c r="Q9" s="9">
        <f>VLOOKUP($A9,Эксперт!$C$3:$J$139,6,FALSE)</f>
        <v>2.845</v>
      </c>
      <c r="R9" s="3">
        <f>VLOOKUP($A9,Эксперт!$C$3:$J$139,7,FALSE)</f>
        <v>3.035</v>
      </c>
      <c r="S9" s="14">
        <f>VLOOKUP($A9,Эксперт!$C$3:$J$139,8,FALSE)</f>
        <v>2.61</v>
      </c>
      <c r="T9" s="11">
        <f t="shared" si="0"/>
        <v>2.83</v>
      </c>
      <c r="U9" s="18">
        <f t="shared" si="1"/>
        <v>31.049999999999997</v>
      </c>
      <c r="Y9" s="20"/>
    </row>
    <row r="10" spans="1:21" ht="15">
      <c r="A10" s="11" t="s">
        <v>28</v>
      </c>
      <c r="B10" s="9"/>
      <c r="C10" s="3">
        <v>1</v>
      </c>
      <c r="D10" s="3">
        <v>1</v>
      </c>
      <c r="E10" s="3">
        <v>8</v>
      </c>
      <c r="F10" s="3">
        <v>5</v>
      </c>
      <c r="G10" s="3">
        <v>6</v>
      </c>
      <c r="H10" s="3"/>
      <c r="I10" s="3">
        <v>2</v>
      </c>
      <c r="J10" s="3">
        <v>2</v>
      </c>
      <c r="K10" s="14">
        <v>2</v>
      </c>
      <c r="L10" s="11">
        <v>27</v>
      </c>
      <c r="M10" s="9">
        <f>VLOOKUP($A10,Эксперт!$C$3:$J$139,3,FALSE)</f>
        <v>4</v>
      </c>
      <c r="N10" s="3">
        <f>VLOOKUP($A10,Эксперт!$C$3:$J$139,4,FALSE)</f>
        <v>3</v>
      </c>
      <c r="O10" s="14">
        <f>VLOOKUP($A10,Эксперт!$C$3:$J$139,5,FALSE)</f>
        <v>3.5</v>
      </c>
      <c r="P10" s="11">
        <f>VLOOKUP($A10,Эксперт!$C$3:$J$139,2,FALSE)</f>
        <v>3.5</v>
      </c>
      <c r="Q10" s="9">
        <f>VLOOKUP($A10,Эксперт!$C$3:$J$139,6,FALSE)</f>
        <v>0</v>
      </c>
      <c r="R10" s="3">
        <f>VLOOKUP($A10,Эксперт!$C$3:$J$139,7,FALSE)</f>
        <v>0</v>
      </c>
      <c r="S10" s="14">
        <f>VLOOKUP($A10,Эксперт!$C$3:$J$139,8,FALSE)</f>
        <v>0</v>
      </c>
      <c r="T10" s="11">
        <f t="shared" si="0"/>
        <v>0</v>
      </c>
      <c r="U10" s="18">
        <f t="shared" si="1"/>
        <v>30.5</v>
      </c>
    </row>
    <row r="11" spans="1:21" ht="15">
      <c r="A11" s="11" t="s">
        <v>19</v>
      </c>
      <c r="B11" s="9"/>
      <c r="C11" s="3"/>
      <c r="D11" s="3"/>
      <c r="E11" s="3">
        <v>8</v>
      </c>
      <c r="F11" s="3">
        <v>5</v>
      </c>
      <c r="G11" s="3">
        <v>6</v>
      </c>
      <c r="H11" s="3">
        <v>1</v>
      </c>
      <c r="I11" s="3">
        <v>2</v>
      </c>
      <c r="J11" s="3">
        <v>1</v>
      </c>
      <c r="K11" s="14">
        <v>2</v>
      </c>
      <c r="L11" s="11">
        <v>25</v>
      </c>
      <c r="M11" s="9">
        <f>VLOOKUP($A11,Эксперт!$C$3:$J$139,3,FALSE)</f>
        <v>4.67</v>
      </c>
      <c r="N11" s="3">
        <f>VLOOKUP($A11,Эксперт!$C$3:$J$139,4,FALSE)</f>
        <v>4.67</v>
      </c>
      <c r="O11" s="14">
        <f>VLOOKUP($A11,Эксперт!$C$3:$J$139,5,FALSE)</f>
        <v>4</v>
      </c>
      <c r="P11" s="11">
        <f>VLOOKUP($A11,Эксперт!$C$3:$J$139,2,FALSE)</f>
        <v>4.44</v>
      </c>
      <c r="Q11" s="9">
        <f>VLOOKUP($A11,Эксперт!$C$3:$J$139,6,FALSE)</f>
        <v>0</v>
      </c>
      <c r="R11" s="3">
        <f>VLOOKUP($A11,Эксперт!$C$3:$J$139,7,FALSE)</f>
        <v>0</v>
      </c>
      <c r="S11" s="14">
        <f>VLOOKUP($A11,Эксперт!$C$3:$J$139,8,FALSE)</f>
        <v>0</v>
      </c>
      <c r="T11" s="11">
        <f t="shared" si="0"/>
        <v>0</v>
      </c>
      <c r="U11" s="18">
        <f t="shared" si="1"/>
        <v>29.44</v>
      </c>
    </row>
    <row r="12" spans="1:21" ht="15">
      <c r="A12" s="11" t="s">
        <v>31</v>
      </c>
      <c r="B12" s="9">
        <v>1</v>
      </c>
      <c r="C12" s="3">
        <v>1</v>
      </c>
      <c r="D12" s="3"/>
      <c r="E12" s="3">
        <v>8</v>
      </c>
      <c r="F12" s="3">
        <v>4</v>
      </c>
      <c r="G12" s="3">
        <v>6</v>
      </c>
      <c r="H12" s="3">
        <v>1</v>
      </c>
      <c r="I12" s="3">
        <v>2</v>
      </c>
      <c r="J12" s="3">
        <v>2</v>
      </c>
      <c r="K12" s="14">
        <v>2</v>
      </c>
      <c r="L12" s="11">
        <v>27</v>
      </c>
      <c r="M12" s="9">
        <f>VLOOKUP($A12,Эксперт!$C$3:$J$139,3,FALSE)</f>
        <v>2</v>
      </c>
      <c r="N12" s="3">
        <f>VLOOKUP($A12,Эксперт!$C$3:$J$139,4,FALSE)</f>
        <v>3</v>
      </c>
      <c r="O12" s="14">
        <f>VLOOKUP($A12,Эксперт!$C$3:$J$139,5,FALSE)</f>
        <v>2.5</v>
      </c>
      <c r="P12" s="11">
        <f>VLOOKUP($A12,Эксперт!$C$3:$J$139,2,FALSE)</f>
        <v>2.43</v>
      </c>
      <c r="Q12" s="9">
        <f>VLOOKUP($A12,Эксперт!$C$3:$J$139,6,FALSE)</f>
        <v>0</v>
      </c>
      <c r="R12" s="3">
        <f>VLOOKUP($A12,Эксперт!$C$3:$J$139,7,FALSE)</f>
        <v>0</v>
      </c>
      <c r="S12" s="14">
        <f>VLOOKUP($A12,Эксперт!$C$3:$J$139,8,FALSE)</f>
        <v>0</v>
      </c>
      <c r="T12" s="11">
        <f t="shared" si="0"/>
        <v>0</v>
      </c>
      <c r="U12" s="18">
        <f t="shared" si="1"/>
        <v>29.43</v>
      </c>
    </row>
    <row r="13" spans="1:21" ht="15">
      <c r="A13" s="11" t="s">
        <v>16</v>
      </c>
      <c r="B13" s="9">
        <v>1</v>
      </c>
      <c r="C13" s="3">
        <v>1</v>
      </c>
      <c r="D13" s="3"/>
      <c r="E13" s="3">
        <v>8</v>
      </c>
      <c r="F13" s="3">
        <v>5</v>
      </c>
      <c r="G13" s="3">
        <v>6</v>
      </c>
      <c r="H13" s="3">
        <v>2</v>
      </c>
      <c r="I13" s="3">
        <v>2</v>
      </c>
      <c r="J13" s="3">
        <v>2</v>
      </c>
      <c r="K13" s="14">
        <v>2</v>
      </c>
      <c r="L13" s="11">
        <v>29</v>
      </c>
      <c r="M13" s="9">
        <f>VLOOKUP($A13,Эксперт!$C$3:$J$139,3,FALSE)</f>
        <v>0</v>
      </c>
      <c r="N13" s="3">
        <f>VLOOKUP($A13,Эксперт!$C$3:$J$139,4,FALSE)</f>
        <v>0</v>
      </c>
      <c r="O13" s="14">
        <f>VLOOKUP($A13,Эксперт!$C$3:$J$139,5,FALSE)</f>
        <v>0</v>
      </c>
      <c r="P13" s="11">
        <f>VLOOKUP($A13,Эксперт!$C$3:$J$139,2,FALSE)</f>
        <v>0</v>
      </c>
      <c r="Q13" s="9">
        <f>VLOOKUP($A13,Эксперт!$C$3:$J$139,6,FALSE)</f>
        <v>0</v>
      </c>
      <c r="R13" s="3">
        <f>VLOOKUP($A13,Эксперт!$C$3:$J$139,7,FALSE)</f>
        <v>0</v>
      </c>
      <c r="S13" s="14">
        <f>VLOOKUP($A13,Эксперт!$C$3:$J$139,8,FALSE)</f>
        <v>0</v>
      </c>
      <c r="T13" s="11">
        <f t="shared" si="0"/>
        <v>0</v>
      </c>
      <c r="U13" s="18">
        <f t="shared" si="1"/>
        <v>29</v>
      </c>
    </row>
    <row r="14" spans="1:21" ht="15">
      <c r="A14" s="11" t="s">
        <v>63</v>
      </c>
      <c r="B14" s="9">
        <v>1</v>
      </c>
      <c r="C14" s="3">
        <v>1</v>
      </c>
      <c r="D14" s="3"/>
      <c r="E14" s="3">
        <v>8</v>
      </c>
      <c r="F14" s="3">
        <v>5</v>
      </c>
      <c r="G14" s="3">
        <v>6</v>
      </c>
      <c r="H14" s="3">
        <v>2</v>
      </c>
      <c r="I14" s="3">
        <v>2</v>
      </c>
      <c r="J14" s="3">
        <v>2</v>
      </c>
      <c r="K14" s="14">
        <v>2</v>
      </c>
      <c r="L14" s="11">
        <v>29</v>
      </c>
      <c r="M14" s="9">
        <v>0</v>
      </c>
      <c r="N14" s="3">
        <v>0</v>
      </c>
      <c r="O14" s="14">
        <v>0</v>
      </c>
      <c r="P14" s="11">
        <v>0</v>
      </c>
      <c r="Q14" s="9">
        <v>0</v>
      </c>
      <c r="R14" s="3">
        <v>0</v>
      </c>
      <c r="S14" s="14">
        <v>0</v>
      </c>
      <c r="T14" s="11">
        <v>0</v>
      </c>
      <c r="U14" s="18">
        <f t="shared" si="1"/>
        <v>29</v>
      </c>
    </row>
    <row r="15" spans="1:21" ht="15">
      <c r="A15" s="11" t="s">
        <v>64</v>
      </c>
      <c r="B15" s="9">
        <v>1</v>
      </c>
      <c r="C15" s="3">
        <v>1</v>
      </c>
      <c r="D15" s="3"/>
      <c r="E15" s="3">
        <v>8</v>
      </c>
      <c r="F15" s="3">
        <v>5</v>
      </c>
      <c r="G15" s="3">
        <v>6</v>
      </c>
      <c r="H15" s="3">
        <v>2</v>
      </c>
      <c r="I15" s="3">
        <v>2</v>
      </c>
      <c r="J15" s="3">
        <v>2</v>
      </c>
      <c r="K15" s="14">
        <v>2</v>
      </c>
      <c r="L15" s="11">
        <v>29</v>
      </c>
      <c r="M15" s="9">
        <v>0</v>
      </c>
      <c r="N15" s="3">
        <v>0</v>
      </c>
      <c r="O15" s="14">
        <v>0</v>
      </c>
      <c r="P15" s="11">
        <v>0</v>
      </c>
      <c r="Q15" s="9">
        <v>0</v>
      </c>
      <c r="R15" s="3">
        <v>0</v>
      </c>
      <c r="S15" s="14">
        <v>0</v>
      </c>
      <c r="T15" s="11">
        <v>0</v>
      </c>
      <c r="U15" s="18">
        <f t="shared" si="1"/>
        <v>29</v>
      </c>
    </row>
    <row r="16" spans="1:21" ht="15">
      <c r="A16" s="11" t="s">
        <v>21</v>
      </c>
      <c r="B16" s="9">
        <v>1</v>
      </c>
      <c r="C16" s="3">
        <v>1</v>
      </c>
      <c r="D16" s="3"/>
      <c r="E16" s="3">
        <v>8</v>
      </c>
      <c r="F16" s="3">
        <v>5</v>
      </c>
      <c r="G16" s="3">
        <v>6</v>
      </c>
      <c r="H16" s="3"/>
      <c r="I16" s="3">
        <v>2</v>
      </c>
      <c r="J16" s="3"/>
      <c r="K16" s="14"/>
      <c r="L16" s="11">
        <v>23</v>
      </c>
      <c r="M16" s="9">
        <f>VLOOKUP($A16,Эксперт!$C$3:$J$139,3,FALSE)</f>
        <v>3.6</v>
      </c>
      <c r="N16" s="3">
        <f>VLOOKUP($A16,Эксперт!$C$3:$J$139,4,FALSE)</f>
        <v>3.2</v>
      </c>
      <c r="O16" s="14">
        <f>VLOOKUP($A16,Эксперт!$C$3:$J$139,5,FALSE)</f>
        <v>3.2</v>
      </c>
      <c r="P16" s="11">
        <f>VLOOKUP($A16,Эксперт!$C$3:$J$139,2,FALSE)</f>
        <v>3.33</v>
      </c>
      <c r="Q16" s="9">
        <f>VLOOKUP($A16,Эксперт!$C$3:$J$139,6,FALSE)</f>
        <v>2.835</v>
      </c>
      <c r="R16" s="3">
        <f>VLOOKUP($A16,Эксперт!$C$3:$J$139,7,FALSE)</f>
        <v>1.61</v>
      </c>
      <c r="S16" s="14">
        <f>VLOOKUP($A16,Эксперт!$C$3:$J$139,8,FALSE)</f>
        <v>1.61</v>
      </c>
      <c r="T16" s="11">
        <f>SUM(Q16:S16)/3</f>
        <v>2.0183333333333335</v>
      </c>
      <c r="U16" s="18">
        <f t="shared" si="1"/>
        <v>28.348333333333333</v>
      </c>
    </row>
    <row r="17" spans="1:21" ht="15">
      <c r="A17" s="11" t="s">
        <v>32</v>
      </c>
      <c r="B17" s="9"/>
      <c r="C17" s="3">
        <v>1</v>
      </c>
      <c r="D17" s="3">
        <v>1</v>
      </c>
      <c r="E17" s="3">
        <v>8</v>
      </c>
      <c r="F17" s="3">
        <v>4</v>
      </c>
      <c r="G17" s="3">
        <v>6</v>
      </c>
      <c r="H17" s="3">
        <v>2</v>
      </c>
      <c r="I17" s="3">
        <v>1</v>
      </c>
      <c r="J17" s="3">
        <v>1</v>
      </c>
      <c r="K17" s="14">
        <v>2</v>
      </c>
      <c r="L17" s="11">
        <v>26</v>
      </c>
      <c r="M17" s="9">
        <f>VLOOKUP($A17,Эксперт!$C$3:$J$139,3,FALSE)</f>
        <v>2.25</v>
      </c>
      <c r="N17" s="3">
        <f>VLOOKUP($A17,Эксперт!$C$3:$J$139,4,FALSE)</f>
        <v>2</v>
      </c>
      <c r="O17" s="14">
        <f>VLOOKUP($A17,Эксперт!$C$3:$J$139,5,FALSE)</f>
        <v>2.25</v>
      </c>
      <c r="P17" s="11">
        <f>VLOOKUP($A17,Эксперт!$C$3:$J$139,2,FALSE)</f>
        <v>2.15</v>
      </c>
      <c r="Q17" s="9">
        <f>VLOOKUP($A17,Эксперт!$C$3:$J$139,6,FALSE)</f>
        <v>0</v>
      </c>
      <c r="R17" s="3">
        <f>VLOOKUP($A17,Эксперт!$C$3:$J$139,7,FALSE)</f>
        <v>0</v>
      </c>
      <c r="S17" s="14">
        <f>VLOOKUP($A17,Эксперт!$C$3:$J$139,8,FALSE)</f>
        <v>0</v>
      </c>
      <c r="T17" s="11">
        <f>SUM(Q17:S17)/3</f>
        <v>0</v>
      </c>
      <c r="U17" s="18">
        <f t="shared" si="1"/>
        <v>28.15</v>
      </c>
    </row>
    <row r="18" spans="1:21" ht="15">
      <c r="A18" s="11" t="s">
        <v>60</v>
      </c>
      <c r="B18" s="9">
        <v>1</v>
      </c>
      <c r="C18" s="3"/>
      <c r="D18" s="3"/>
      <c r="E18" s="3">
        <v>8</v>
      </c>
      <c r="F18" s="3">
        <v>5</v>
      </c>
      <c r="G18" s="3">
        <v>6</v>
      </c>
      <c r="H18" s="3">
        <v>2</v>
      </c>
      <c r="I18" s="3">
        <v>2</v>
      </c>
      <c r="J18" s="3">
        <v>2</v>
      </c>
      <c r="K18" s="14">
        <v>2</v>
      </c>
      <c r="L18" s="11">
        <v>28</v>
      </c>
      <c r="M18" s="9">
        <v>0</v>
      </c>
      <c r="N18" s="3">
        <v>0</v>
      </c>
      <c r="O18" s="14">
        <v>0</v>
      </c>
      <c r="P18" s="11">
        <v>0</v>
      </c>
      <c r="Q18" s="9">
        <v>0</v>
      </c>
      <c r="R18" s="3">
        <v>0</v>
      </c>
      <c r="S18" s="14">
        <v>0</v>
      </c>
      <c r="T18" s="11">
        <v>0</v>
      </c>
      <c r="U18" s="18">
        <f t="shared" si="1"/>
        <v>28</v>
      </c>
    </row>
    <row r="19" spans="1:21" ht="15">
      <c r="A19" s="11" t="s">
        <v>51</v>
      </c>
      <c r="B19" s="9"/>
      <c r="C19" s="3"/>
      <c r="D19" s="3"/>
      <c r="E19" s="3">
        <v>8</v>
      </c>
      <c r="F19" s="3">
        <v>5</v>
      </c>
      <c r="G19" s="3">
        <v>6</v>
      </c>
      <c r="H19" s="3">
        <v>1</v>
      </c>
      <c r="I19" s="3">
        <v>2</v>
      </c>
      <c r="J19" s="3">
        <v>1</v>
      </c>
      <c r="K19" s="14">
        <v>1</v>
      </c>
      <c r="L19" s="11">
        <v>24</v>
      </c>
      <c r="M19" s="9">
        <f>VLOOKUP($A19,Эксперт!$C$3:$J$139,3,FALSE)</f>
        <v>4.5</v>
      </c>
      <c r="N19" s="3">
        <f>VLOOKUP($A19,Эксперт!$C$3:$J$139,4,FALSE)</f>
        <v>3.5</v>
      </c>
      <c r="O19" s="14">
        <f>VLOOKUP($A19,Эксперт!$C$3:$J$139,5,FALSE)</f>
        <v>3.5</v>
      </c>
      <c r="P19" s="11">
        <f>VLOOKUP($A19,Эксперт!$C$3:$J$139,2,FALSE)</f>
        <v>3.83</v>
      </c>
      <c r="Q19" s="9">
        <f>VLOOKUP($A19,Эксперт!$C$3:$J$139,6,FALSE)</f>
        <v>0</v>
      </c>
      <c r="R19" s="3">
        <f>VLOOKUP($A19,Эксперт!$C$3:$J$139,7,FALSE)</f>
        <v>0</v>
      </c>
      <c r="S19" s="14">
        <f>VLOOKUP($A19,Эксперт!$C$3:$J$139,8,FALSE)</f>
        <v>0</v>
      </c>
      <c r="T19" s="11">
        <f>SUM(Q19:S19)/3</f>
        <v>0</v>
      </c>
      <c r="U19" s="18">
        <f t="shared" si="1"/>
        <v>27.83</v>
      </c>
    </row>
    <row r="20" spans="1:21" ht="15">
      <c r="A20" s="11" t="s">
        <v>48</v>
      </c>
      <c r="B20" s="9">
        <v>1</v>
      </c>
      <c r="C20" s="3">
        <v>1</v>
      </c>
      <c r="D20" s="3">
        <v>1</v>
      </c>
      <c r="E20" s="3">
        <v>8</v>
      </c>
      <c r="F20" s="3">
        <v>5</v>
      </c>
      <c r="G20" s="3">
        <v>6</v>
      </c>
      <c r="H20" s="3">
        <v>1</v>
      </c>
      <c r="I20" s="3">
        <v>2</v>
      </c>
      <c r="J20" s="3">
        <v>1</v>
      </c>
      <c r="K20" s="14">
        <v>1</v>
      </c>
      <c r="L20" s="11">
        <v>27</v>
      </c>
      <c r="M20" s="9">
        <f>VLOOKUP($A20,Эксперт!$C$3:$J$139,3,FALSE)</f>
        <v>0</v>
      </c>
      <c r="N20" s="3">
        <f>VLOOKUP($A20,Эксперт!$C$3:$J$139,4,FALSE)</f>
        <v>0</v>
      </c>
      <c r="O20" s="14">
        <f>VLOOKUP($A20,Эксперт!$C$3:$J$139,5,FALSE)</f>
        <v>0</v>
      </c>
      <c r="P20" s="11">
        <f>VLOOKUP($A20,Эксперт!$C$3:$J$139,2,FALSE)</f>
        <v>0</v>
      </c>
      <c r="Q20" s="9">
        <f>VLOOKUP($A20,Эксперт!$C$3:$J$139,6,FALSE)</f>
        <v>0</v>
      </c>
      <c r="R20" s="3">
        <f>VLOOKUP($A20,Эксперт!$C$3:$J$139,7,FALSE)</f>
        <v>0</v>
      </c>
      <c r="S20" s="14">
        <f>VLOOKUP($A20,Эксперт!$C$3:$J$139,8,FALSE)</f>
        <v>0</v>
      </c>
      <c r="T20" s="11">
        <f>SUM(Q20:S20)/3</f>
        <v>0</v>
      </c>
      <c r="U20" s="18">
        <f t="shared" si="1"/>
        <v>27</v>
      </c>
    </row>
    <row r="21" spans="1:21" ht="15">
      <c r="A21" s="11" t="s">
        <v>65</v>
      </c>
      <c r="B21" s="9">
        <v>1</v>
      </c>
      <c r="C21" s="3">
        <v>1</v>
      </c>
      <c r="D21" s="3"/>
      <c r="E21" s="3">
        <v>8</v>
      </c>
      <c r="F21" s="3">
        <v>4</v>
      </c>
      <c r="G21" s="3">
        <v>6</v>
      </c>
      <c r="H21" s="3">
        <v>1</v>
      </c>
      <c r="I21" s="3">
        <v>2</v>
      </c>
      <c r="J21" s="3">
        <v>1</v>
      </c>
      <c r="K21" s="14">
        <v>2</v>
      </c>
      <c r="L21" s="11">
        <v>26</v>
      </c>
      <c r="M21" s="9">
        <v>0</v>
      </c>
      <c r="N21" s="3">
        <v>0</v>
      </c>
      <c r="O21" s="14">
        <v>0</v>
      </c>
      <c r="P21" s="11">
        <v>0</v>
      </c>
      <c r="Q21" s="9">
        <v>0</v>
      </c>
      <c r="R21" s="3">
        <v>0</v>
      </c>
      <c r="S21" s="14">
        <v>0</v>
      </c>
      <c r="T21" s="11">
        <v>0</v>
      </c>
      <c r="U21" s="18">
        <f t="shared" si="1"/>
        <v>26</v>
      </c>
    </row>
    <row r="22" spans="1:21" ht="15">
      <c r="A22" s="11" t="s">
        <v>29</v>
      </c>
      <c r="B22" s="9"/>
      <c r="C22" s="3"/>
      <c r="D22" s="3">
        <v>1</v>
      </c>
      <c r="E22" s="3">
        <v>8</v>
      </c>
      <c r="F22" s="3">
        <v>4</v>
      </c>
      <c r="G22" s="3">
        <v>6</v>
      </c>
      <c r="H22" s="3"/>
      <c r="I22" s="3">
        <v>2</v>
      </c>
      <c r="J22" s="3">
        <v>1</v>
      </c>
      <c r="K22" s="14">
        <v>1</v>
      </c>
      <c r="L22" s="11">
        <v>23</v>
      </c>
      <c r="M22" s="9">
        <f>VLOOKUP($A22,Эксперт!$C$3:$J$139,3,FALSE)</f>
        <v>3</v>
      </c>
      <c r="N22" s="3">
        <f>VLOOKUP($A22,Эксперт!$C$3:$J$139,4,FALSE)</f>
        <v>3</v>
      </c>
      <c r="O22" s="14">
        <f>VLOOKUP($A22,Эксперт!$C$3:$J$139,5,FALSE)</f>
        <v>2.67</v>
      </c>
      <c r="P22" s="11">
        <f>VLOOKUP($A22,Эксперт!$C$3:$J$139,2,FALSE)</f>
        <v>2.89</v>
      </c>
      <c r="Q22" s="9">
        <f>VLOOKUP($A22,Эксперт!$C$3:$J$139,6,FALSE)</f>
        <v>0</v>
      </c>
      <c r="R22" s="3">
        <f>VLOOKUP($A22,Эксперт!$C$3:$J$139,7,FALSE)</f>
        <v>0</v>
      </c>
      <c r="S22" s="14">
        <f>VLOOKUP($A22,Эксперт!$C$3:$J$139,8,FALSE)</f>
        <v>0</v>
      </c>
      <c r="T22" s="11">
        <f aca="true" t="shared" si="2" ref="T22:T27">SUM(Q22:S22)/3</f>
        <v>0</v>
      </c>
      <c r="U22" s="18">
        <f t="shared" si="1"/>
        <v>25.89</v>
      </c>
    </row>
    <row r="23" spans="1:21" ht="15">
      <c r="A23" s="11" t="s">
        <v>26</v>
      </c>
      <c r="B23" s="9">
        <v>1</v>
      </c>
      <c r="C23" s="3">
        <v>1</v>
      </c>
      <c r="D23" s="3"/>
      <c r="E23" s="3">
        <v>8</v>
      </c>
      <c r="F23" s="3">
        <v>5</v>
      </c>
      <c r="G23" s="3">
        <v>6</v>
      </c>
      <c r="H23" s="3"/>
      <c r="I23" s="3">
        <v>2</v>
      </c>
      <c r="J23" s="3"/>
      <c r="K23" s="14"/>
      <c r="L23" s="11">
        <v>23</v>
      </c>
      <c r="M23" s="9">
        <f>VLOOKUP($A23,Эксперт!$C$3:$J$139,3,FALSE)</f>
        <v>2.5</v>
      </c>
      <c r="N23" s="3">
        <f>VLOOKUP($A23,Эксперт!$C$3:$J$139,4,FALSE)</f>
        <v>2.25</v>
      </c>
      <c r="O23" s="14">
        <f>VLOOKUP($A23,Эксперт!$C$3:$J$139,5,FALSE)</f>
        <v>2.25</v>
      </c>
      <c r="P23" s="11">
        <f>VLOOKUP($A23,Эксперт!$C$3:$J$139,2,FALSE)</f>
        <v>2.33</v>
      </c>
      <c r="Q23" s="9">
        <f>VLOOKUP($A23,Эксперт!$C$3:$J$139,6,FALSE)</f>
        <v>0</v>
      </c>
      <c r="R23" s="3">
        <f>VLOOKUP($A23,Эксперт!$C$3:$J$139,7,FALSE)</f>
        <v>0</v>
      </c>
      <c r="S23" s="14">
        <f>VLOOKUP($A23,Эксперт!$C$3:$J$139,8,FALSE)</f>
        <v>0</v>
      </c>
      <c r="T23" s="11">
        <f t="shared" si="2"/>
        <v>0</v>
      </c>
      <c r="U23" s="18">
        <f t="shared" si="1"/>
        <v>25.33</v>
      </c>
    </row>
    <row r="24" spans="1:21" ht="15">
      <c r="A24" s="11" t="s">
        <v>17</v>
      </c>
      <c r="B24" s="9"/>
      <c r="C24" s="3">
        <v>1</v>
      </c>
      <c r="D24" s="3"/>
      <c r="E24" s="3">
        <v>8</v>
      </c>
      <c r="F24" s="3">
        <v>5</v>
      </c>
      <c r="G24" s="3">
        <v>6</v>
      </c>
      <c r="H24" s="3">
        <v>1</v>
      </c>
      <c r="I24" s="3">
        <v>1</v>
      </c>
      <c r="J24" s="3">
        <v>1</v>
      </c>
      <c r="K24" s="14">
        <v>1</v>
      </c>
      <c r="L24" s="11">
        <v>24</v>
      </c>
      <c r="M24" s="9">
        <f>VLOOKUP($A24,Эксперт!$C$3:$J$139,3,FALSE)</f>
        <v>0</v>
      </c>
      <c r="N24" s="3">
        <f>VLOOKUP($A24,Эксперт!$C$3:$J$139,4,FALSE)</f>
        <v>0</v>
      </c>
      <c r="O24" s="14">
        <f>VLOOKUP($A24,Эксперт!$C$3:$J$139,5,FALSE)</f>
        <v>0</v>
      </c>
      <c r="P24" s="11">
        <f>VLOOKUP($A24,Эксперт!$C$3:$J$139,2,FALSE)</f>
        <v>0</v>
      </c>
      <c r="Q24" s="9">
        <f>VLOOKUP($A24,Эксперт!$C$3:$J$139,6,FALSE)</f>
        <v>0</v>
      </c>
      <c r="R24" s="3">
        <f>VLOOKUP($A24,Эксперт!$C$3:$J$139,7,FALSE)</f>
        <v>0</v>
      </c>
      <c r="S24" s="14">
        <f>VLOOKUP($A24,Эксперт!$C$3:$J$139,8,FALSE)</f>
        <v>0</v>
      </c>
      <c r="T24" s="11">
        <f t="shared" si="2"/>
        <v>0</v>
      </c>
      <c r="U24" s="18">
        <f t="shared" si="1"/>
        <v>24</v>
      </c>
    </row>
    <row r="25" spans="1:21" ht="15">
      <c r="A25" s="11" t="s">
        <v>18</v>
      </c>
      <c r="B25" s="9">
        <v>1</v>
      </c>
      <c r="C25" s="3"/>
      <c r="D25" s="3"/>
      <c r="E25" s="3">
        <v>8</v>
      </c>
      <c r="F25" s="3">
        <v>5</v>
      </c>
      <c r="G25" s="3">
        <v>6</v>
      </c>
      <c r="H25" s="3"/>
      <c r="I25" s="3">
        <v>2</v>
      </c>
      <c r="J25" s="3">
        <v>2</v>
      </c>
      <c r="K25" s="14"/>
      <c r="L25" s="11">
        <v>24</v>
      </c>
      <c r="M25" s="9">
        <f>VLOOKUP($A25,Эксперт!$C$3:$J$139,3,FALSE)</f>
        <v>0</v>
      </c>
      <c r="N25" s="3">
        <f>VLOOKUP($A25,Эксперт!$C$3:$J$139,4,FALSE)</f>
        <v>0</v>
      </c>
      <c r="O25" s="14">
        <f>VLOOKUP($A25,Эксперт!$C$3:$J$139,5,FALSE)</f>
        <v>0</v>
      </c>
      <c r="P25" s="11">
        <f>VLOOKUP($A25,Эксперт!$C$3:$J$139,2,FALSE)</f>
        <v>0</v>
      </c>
      <c r="Q25" s="9">
        <f>VLOOKUP($A25,Эксперт!$C$3:$J$139,6,FALSE)</f>
        <v>0</v>
      </c>
      <c r="R25" s="3">
        <f>VLOOKUP($A25,Эксперт!$C$3:$J$139,7,FALSE)</f>
        <v>0</v>
      </c>
      <c r="S25" s="14">
        <f>VLOOKUP($A25,Эксперт!$C$3:$J$139,8,FALSE)</f>
        <v>0</v>
      </c>
      <c r="T25" s="11">
        <f t="shared" si="2"/>
        <v>0</v>
      </c>
      <c r="U25" s="18">
        <f t="shared" si="1"/>
        <v>24</v>
      </c>
    </row>
    <row r="26" spans="1:21" ht="15">
      <c r="A26" s="11" t="s">
        <v>39</v>
      </c>
      <c r="B26" s="9"/>
      <c r="C26" s="3">
        <v>1</v>
      </c>
      <c r="D26" s="3"/>
      <c r="E26" s="3">
        <v>8</v>
      </c>
      <c r="F26" s="3">
        <v>4</v>
      </c>
      <c r="G26" s="3">
        <v>6</v>
      </c>
      <c r="H26" s="3">
        <v>-1</v>
      </c>
      <c r="I26" s="3">
        <v>2</v>
      </c>
      <c r="J26" s="3"/>
      <c r="K26" s="14">
        <v>2</v>
      </c>
      <c r="L26" s="11">
        <v>22</v>
      </c>
      <c r="M26" s="9">
        <f>VLOOKUP($A26,Эксперт!$C$3:$J$139,3,FALSE)</f>
        <v>0</v>
      </c>
      <c r="N26" s="3">
        <f>VLOOKUP($A26,Эксперт!$C$3:$J$139,4,FALSE)</f>
        <v>0</v>
      </c>
      <c r="O26" s="14">
        <f>VLOOKUP($A26,Эксперт!$C$3:$J$139,5,FALSE)</f>
        <v>0</v>
      </c>
      <c r="P26" s="11">
        <f>VLOOKUP($A26,Эксперт!$C$3:$J$139,2,FALSE)</f>
        <v>0</v>
      </c>
      <c r="Q26" s="9">
        <f>VLOOKUP($A26,Эксперт!$C$3:$J$139,6,FALSE)</f>
        <v>0</v>
      </c>
      <c r="R26" s="3">
        <f>VLOOKUP($A26,Эксперт!$C$3:$J$139,7,FALSE)</f>
        <v>0</v>
      </c>
      <c r="S26" s="14">
        <f>VLOOKUP($A26,Эксперт!$C$3:$J$139,8,FALSE)</f>
        <v>0</v>
      </c>
      <c r="T26" s="11">
        <f t="shared" si="2"/>
        <v>0</v>
      </c>
      <c r="U26" s="18">
        <f t="shared" si="1"/>
        <v>22</v>
      </c>
    </row>
    <row r="27" spans="1:21" ht="15">
      <c r="A27" s="11" t="s">
        <v>43</v>
      </c>
      <c r="B27" s="9"/>
      <c r="C27" s="3">
        <v>1</v>
      </c>
      <c r="D27" s="3"/>
      <c r="E27" s="3">
        <v>8</v>
      </c>
      <c r="F27" s="3">
        <v>5</v>
      </c>
      <c r="G27" s="3">
        <v>6</v>
      </c>
      <c r="H27" s="3">
        <v>-2</v>
      </c>
      <c r="I27" s="3">
        <v>2</v>
      </c>
      <c r="J27" s="3"/>
      <c r="K27" s="14">
        <v>1</v>
      </c>
      <c r="L27" s="11">
        <v>21</v>
      </c>
      <c r="M27" s="9">
        <f>VLOOKUP($A27,Эксперт!$C$3:$J$139,3,FALSE)</f>
        <v>0</v>
      </c>
      <c r="N27" s="3">
        <f>VLOOKUP($A27,Эксперт!$C$3:$J$139,4,FALSE)</f>
        <v>0</v>
      </c>
      <c r="O27" s="14">
        <f>VLOOKUP($A27,Эксперт!$C$3:$J$139,5,FALSE)</f>
        <v>0</v>
      </c>
      <c r="P27" s="11">
        <f>VLOOKUP($A27,Эксперт!$C$3:$J$139,2,FALSE)</f>
        <v>0</v>
      </c>
      <c r="Q27" s="9">
        <f>VLOOKUP($A27,Эксперт!$C$3:$J$139,6,FALSE)</f>
        <v>0</v>
      </c>
      <c r="R27" s="3">
        <f>VLOOKUP($A27,Эксперт!$C$3:$J$139,7,FALSE)</f>
        <v>0</v>
      </c>
      <c r="S27" s="14">
        <f>VLOOKUP($A27,Эксперт!$C$3:$J$139,8,FALSE)</f>
        <v>0</v>
      </c>
      <c r="T27" s="11">
        <f t="shared" si="2"/>
        <v>0</v>
      </c>
      <c r="U27" s="18">
        <f t="shared" si="1"/>
        <v>21</v>
      </c>
    </row>
    <row r="28" spans="1:21" ht="15">
      <c r="A28" s="11" t="s">
        <v>58</v>
      </c>
      <c r="B28" s="9"/>
      <c r="C28" s="3">
        <v>1</v>
      </c>
      <c r="D28" s="3"/>
      <c r="E28" s="3">
        <v>8</v>
      </c>
      <c r="F28" s="3">
        <v>5</v>
      </c>
      <c r="G28" s="3">
        <v>5</v>
      </c>
      <c r="H28" s="3"/>
      <c r="I28" s="3">
        <v>1</v>
      </c>
      <c r="J28" s="3">
        <v>1</v>
      </c>
      <c r="K28" s="14"/>
      <c r="L28" s="11">
        <v>21</v>
      </c>
      <c r="M28" s="9">
        <v>0</v>
      </c>
      <c r="N28" s="3">
        <v>0</v>
      </c>
      <c r="O28" s="14">
        <v>0</v>
      </c>
      <c r="P28" s="11">
        <v>0</v>
      </c>
      <c r="Q28" s="9">
        <v>0</v>
      </c>
      <c r="R28" s="3">
        <v>0</v>
      </c>
      <c r="S28" s="14">
        <v>0</v>
      </c>
      <c r="T28" s="11">
        <v>0</v>
      </c>
      <c r="U28" s="18">
        <f t="shared" si="1"/>
        <v>21</v>
      </c>
    </row>
    <row r="29" spans="1:21" ht="15">
      <c r="A29" s="11" t="s">
        <v>62</v>
      </c>
      <c r="B29" s="9"/>
      <c r="C29" s="3"/>
      <c r="D29" s="3"/>
      <c r="E29" s="3">
        <v>8</v>
      </c>
      <c r="F29" s="3">
        <v>3</v>
      </c>
      <c r="G29" s="3">
        <v>6</v>
      </c>
      <c r="H29" s="3">
        <v>2</v>
      </c>
      <c r="I29" s="3">
        <v>2</v>
      </c>
      <c r="J29" s="3"/>
      <c r="K29" s="14"/>
      <c r="L29" s="11">
        <v>21</v>
      </c>
      <c r="M29" s="9">
        <v>0</v>
      </c>
      <c r="N29" s="3">
        <v>0</v>
      </c>
      <c r="O29" s="14">
        <v>0</v>
      </c>
      <c r="P29" s="11">
        <v>0</v>
      </c>
      <c r="Q29" s="9">
        <v>0</v>
      </c>
      <c r="R29" s="3">
        <v>0</v>
      </c>
      <c r="S29" s="14">
        <v>0</v>
      </c>
      <c r="T29" s="11">
        <v>0</v>
      </c>
      <c r="U29" s="18">
        <f t="shared" si="1"/>
        <v>21</v>
      </c>
    </row>
    <row r="30" spans="1:21" ht="15">
      <c r="A30" s="11" t="s">
        <v>40</v>
      </c>
      <c r="B30" s="9"/>
      <c r="C30" s="3"/>
      <c r="D30" s="3"/>
      <c r="E30" s="3">
        <v>8</v>
      </c>
      <c r="F30" s="3">
        <v>5</v>
      </c>
      <c r="G30" s="3"/>
      <c r="H30" s="3">
        <v>1</v>
      </c>
      <c r="I30" s="3">
        <v>1</v>
      </c>
      <c r="J30" s="3"/>
      <c r="K30" s="14">
        <v>2</v>
      </c>
      <c r="L30" s="11">
        <v>17</v>
      </c>
      <c r="M30" s="9">
        <f>VLOOKUP($A30,Эксперт!$C$3:$J$139,3,FALSE)</f>
        <v>0</v>
      </c>
      <c r="N30" s="3">
        <f>VLOOKUP($A30,Эксперт!$C$3:$J$139,4,FALSE)</f>
        <v>0</v>
      </c>
      <c r="O30" s="14">
        <f>VLOOKUP($A30,Эксперт!$C$3:$J$139,5,FALSE)</f>
        <v>0</v>
      </c>
      <c r="P30" s="11">
        <f>VLOOKUP($A30,Эксперт!$C$3:$J$139,2,FALSE)</f>
        <v>0</v>
      </c>
      <c r="Q30" s="9">
        <f>VLOOKUP($A30,Эксперт!$C$3:$J$139,6,FALSE)</f>
        <v>0</v>
      </c>
      <c r="R30" s="3">
        <f>VLOOKUP($A30,Эксперт!$C$3:$J$139,7,FALSE)</f>
        <v>0</v>
      </c>
      <c r="S30" s="14">
        <f>VLOOKUP($A30,Эксперт!$C$3:$J$139,8,FALSE)</f>
        <v>0</v>
      </c>
      <c r="T30" s="11">
        <f>SUM(Q30:S30)/3</f>
        <v>0</v>
      </c>
      <c r="U30" s="18">
        <f t="shared" si="1"/>
        <v>17</v>
      </c>
    </row>
    <row r="31" spans="1:21" ht="15">
      <c r="A31" s="11" t="s">
        <v>42</v>
      </c>
      <c r="B31" s="9"/>
      <c r="C31" s="3"/>
      <c r="D31" s="3"/>
      <c r="E31" s="3">
        <v>8</v>
      </c>
      <c r="F31" s="3">
        <v>5</v>
      </c>
      <c r="G31" s="3"/>
      <c r="H31" s="3">
        <v>1</v>
      </c>
      <c r="I31" s="3">
        <v>1</v>
      </c>
      <c r="J31" s="3"/>
      <c r="K31" s="14">
        <v>2</v>
      </c>
      <c r="L31" s="11">
        <v>17</v>
      </c>
      <c r="M31" s="9">
        <f>VLOOKUP($A31,Эксперт!$C$3:$J$139,3,FALSE)</f>
        <v>0</v>
      </c>
      <c r="N31" s="3">
        <f>VLOOKUP($A31,Эксперт!$C$3:$J$139,4,FALSE)</f>
        <v>0</v>
      </c>
      <c r="O31" s="14">
        <f>VLOOKUP($A31,Эксперт!$C$3:$J$139,5,FALSE)</f>
        <v>0</v>
      </c>
      <c r="P31" s="11">
        <f>VLOOKUP($A31,Эксперт!$C$3:$J$139,2,FALSE)</f>
        <v>0</v>
      </c>
      <c r="Q31" s="9">
        <f>VLOOKUP($A31,Эксперт!$C$3:$J$139,6,FALSE)</f>
        <v>0</v>
      </c>
      <c r="R31" s="3">
        <f>VLOOKUP($A31,Эксперт!$C$3:$J$139,7,FALSE)</f>
        <v>0</v>
      </c>
      <c r="S31" s="14">
        <f>VLOOKUP($A31,Эксперт!$C$3:$J$139,8,FALSE)</f>
        <v>0</v>
      </c>
      <c r="T31" s="11">
        <f>SUM(Q31:S31)/3</f>
        <v>0</v>
      </c>
      <c r="U31" s="18">
        <f t="shared" si="1"/>
        <v>17</v>
      </c>
    </row>
    <row r="32" spans="1:21" ht="15">
      <c r="A32" s="11" t="s">
        <v>44</v>
      </c>
      <c r="B32" s="9"/>
      <c r="C32" s="3">
        <v>1</v>
      </c>
      <c r="D32" s="3"/>
      <c r="E32" s="3">
        <v>8</v>
      </c>
      <c r="F32" s="3">
        <v>1</v>
      </c>
      <c r="G32" s="3">
        <v>5</v>
      </c>
      <c r="H32" s="3">
        <v>-2</v>
      </c>
      <c r="I32" s="3"/>
      <c r="J32" s="3"/>
      <c r="K32" s="14">
        <v>1</v>
      </c>
      <c r="L32" s="11">
        <v>14</v>
      </c>
      <c r="M32" s="9">
        <f>VLOOKUP($A32,Эксперт!$C$3:$J$139,3,FALSE)</f>
        <v>0</v>
      </c>
      <c r="N32" s="3">
        <f>VLOOKUP($A32,Эксперт!$C$3:$J$139,4,FALSE)</f>
        <v>0</v>
      </c>
      <c r="O32" s="14">
        <f>VLOOKUP($A32,Эксперт!$C$3:$J$139,5,FALSE)</f>
        <v>0</v>
      </c>
      <c r="P32" s="11">
        <f>VLOOKUP($A32,Эксперт!$C$3:$J$139,2,FALSE)</f>
        <v>0</v>
      </c>
      <c r="Q32" s="9">
        <f>VLOOKUP($A32,Эксперт!$C$3:$J$139,6,FALSE)</f>
        <v>0</v>
      </c>
      <c r="R32" s="3">
        <f>VLOOKUP($A32,Эксперт!$C$3:$J$139,7,FALSE)</f>
        <v>0</v>
      </c>
      <c r="S32" s="14">
        <f>VLOOKUP($A32,Эксперт!$C$3:$J$139,8,FALSE)</f>
        <v>0</v>
      </c>
      <c r="T32" s="11">
        <f>SUM(Q32:S32)/3</f>
        <v>0</v>
      </c>
      <c r="U32" s="18">
        <f t="shared" si="1"/>
        <v>14</v>
      </c>
    </row>
    <row r="33" spans="1:21" ht="15">
      <c r="A33" s="11" t="s">
        <v>57</v>
      </c>
      <c r="B33" s="9"/>
      <c r="C33" s="3"/>
      <c r="D33" s="3"/>
      <c r="E33" s="3">
        <v>8</v>
      </c>
      <c r="F33" s="3">
        <v>2</v>
      </c>
      <c r="G33" s="3">
        <v>1</v>
      </c>
      <c r="H33" s="3"/>
      <c r="I33" s="3">
        <v>-1</v>
      </c>
      <c r="J33" s="3">
        <v>2</v>
      </c>
      <c r="K33" s="14"/>
      <c r="L33" s="11">
        <v>12</v>
      </c>
      <c r="M33" s="9">
        <v>0</v>
      </c>
      <c r="N33" s="3">
        <v>0</v>
      </c>
      <c r="O33" s="14">
        <v>0</v>
      </c>
      <c r="P33" s="11">
        <v>0</v>
      </c>
      <c r="Q33" s="9">
        <v>0</v>
      </c>
      <c r="R33" s="3">
        <v>0</v>
      </c>
      <c r="S33" s="14">
        <v>0</v>
      </c>
      <c r="T33" s="11">
        <v>0</v>
      </c>
      <c r="U33" s="18">
        <f t="shared" si="1"/>
        <v>12</v>
      </c>
    </row>
    <row r="34" spans="1:21" ht="15">
      <c r="A34" s="11" t="s">
        <v>49</v>
      </c>
      <c r="B34" s="9"/>
      <c r="C34" s="3"/>
      <c r="D34" s="3"/>
      <c r="E34" s="3"/>
      <c r="F34" s="3"/>
      <c r="G34" s="3"/>
      <c r="H34" s="3"/>
      <c r="I34" s="3"/>
      <c r="J34" s="3"/>
      <c r="K34" s="14"/>
      <c r="L34" s="11"/>
      <c r="M34" s="9">
        <f>VLOOKUP($A34,Эксперт!$C$3:$J$139,3,FALSE)</f>
        <v>2</v>
      </c>
      <c r="N34" s="3">
        <f>VLOOKUP($A34,Эксперт!$C$3:$J$139,4,FALSE)</f>
        <v>2</v>
      </c>
      <c r="O34" s="14">
        <f>VLOOKUP($A34,Эксперт!$C$3:$J$139,5,FALSE)</f>
        <v>2</v>
      </c>
      <c r="P34" s="11">
        <f>VLOOKUP($A34,Эксперт!$C$3:$J$139,2,FALSE)</f>
        <v>2</v>
      </c>
      <c r="Q34" s="9">
        <f>VLOOKUP($A34,Эксперт!$C$3:$J$139,6,FALSE)</f>
        <v>0</v>
      </c>
      <c r="R34" s="3">
        <f>VLOOKUP($A34,Эксперт!$C$3:$J$139,7,FALSE)</f>
        <v>0</v>
      </c>
      <c r="S34" s="14">
        <f>VLOOKUP($A34,Эксперт!$C$3:$J$139,8,FALSE)</f>
        <v>0</v>
      </c>
      <c r="T34" s="11">
        <f aca="true" t="shared" si="3" ref="T34:T50">SUM(Q34:S34)/3</f>
        <v>0</v>
      </c>
      <c r="U34" s="18">
        <f t="shared" si="1"/>
        <v>2</v>
      </c>
    </row>
    <row r="35" spans="1:21" ht="15">
      <c r="A35" s="11" t="s">
        <v>11</v>
      </c>
      <c r="B35" s="9"/>
      <c r="C35" s="3"/>
      <c r="D35" s="3"/>
      <c r="E35" s="3"/>
      <c r="F35" s="3"/>
      <c r="G35" s="3"/>
      <c r="H35" s="3"/>
      <c r="I35" s="3"/>
      <c r="J35" s="3"/>
      <c r="K35" s="14"/>
      <c r="L35" s="11"/>
      <c r="M35" s="9">
        <f>VLOOKUP($A35,Эксперт!$C$3:$J$139,3,FALSE)</f>
        <v>0</v>
      </c>
      <c r="N35" s="3">
        <f>VLOOKUP($A35,Эксперт!$C$3:$J$139,4,FALSE)</f>
        <v>0</v>
      </c>
      <c r="O35" s="14">
        <f>VLOOKUP($A35,Эксперт!$C$3:$J$139,5,FALSE)</f>
        <v>0</v>
      </c>
      <c r="P35" s="11">
        <f>VLOOKUP($A35,Эксперт!$C$3:$J$139,2,FALSE)</f>
        <v>0</v>
      </c>
      <c r="Q35" s="9">
        <f>VLOOKUP($A35,Эксперт!$C$3:$J$139,6,FALSE)</f>
        <v>0</v>
      </c>
      <c r="R35" s="3">
        <f>VLOOKUP($A35,Эксперт!$C$3:$J$139,7,FALSE)</f>
        <v>0</v>
      </c>
      <c r="S35" s="14">
        <f>VLOOKUP($A35,Эксперт!$C$3:$J$139,8,FALSE)</f>
        <v>0</v>
      </c>
      <c r="T35" s="11">
        <f t="shared" si="3"/>
        <v>0</v>
      </c>
      <c r="U35" s="18">
        <f aca="true" t="shared" si="4" ref="U35:U57">SUM(L35,P35,T35)</f>
        <v>0</v>
      </c>
    </row>
    <row r="36" spans="1:21" ht="15">
      <c r="A36" s="11" t="s">
        <v>12</v>
      </c>
      <c r="B36" s="9"/>
      <c r="C36" s="3"/>
      <c r="D36" s="3"/>
      <c r="E36" s="3"/>
      <c r="F36" s="3"/>
      <c r="G36" s="3"/>
      <c r="H36" s="3"/>
      <c r="I36" s="3"/>
      <c r="J36" s="3"/>
      <c r="K36" s="14"/>
      <c r="L36" s="11"/>
      <c r="M36" s="9">
        <f>VLOOKUP($A36,Эксперт!$C$3:$J$139,3,FALSE)</f>
        <v>0</v>
      </c>
      <c r="N36" s="3">
        <f>VLOOKUP($A36,Эксперт!$C$3:$J$139,4,FALSE)</f>
        <v>0</v>
      </c>
      <c r="O36" s="14">
        <f>VLOOKUP($A36,Эксперт!$C$3:$J$139,5,FALSE)</f>
        <v>0</v>
      </c>
      <c r="P36" s="11">
        <f>VLOOKUP($A36,Эксперт!$C$3:$J$139,2,FALSE)</f>
        <v>0</v>
      </c>
      <c r="Q36" s="9">
        <f>VLOOKUP($A36,Эксперт!$C$3:$J$139,6,FALSE)</f>
        <v>0</v>
      </c>
      <c r="R36" s="3">
        <f>VLOOKUP($A36,Эксперт!$C$3:$J$139,7,FALSE)</f>
        <v>0</v>
      </c>
      <c r="S36" s="14">
        <f>VLOOKUP($A36,Эксперт!$C$3:$J$139,8,FALSE)</f>
        <v>0</v>
      </c>
      <c r="T36" s="11">
        <f t="shared" si="3"/>
        <v>0</v>
      </c>
      <c r="U36" s="18">
        <f t="shared" si="4"/>
        <v>0</v>
      </c>
    </row>
    <row r="37" spans="1:21" ht="15">
      <c r="A37" s="11" t="s">
        <v>13</v>
      </c>
      <c r="B37" s="9"/>
      <c r="C37" s="3"/>
      <c r="D37" s="3"/>
      <c r="E37" s="3"/>
      <c r="F37" s="3"/>
      <c r="G37" s="3"/>
      <c r="H37" s="3"/>
      <c r="I37" s="3"/>
      <c r="J37" s="3"/>
      <c r="K37" s="14"/>
      <c r="L37" s="11"/>
      <c r="M37" s="9">
        <f>VLOOKUP($A37,Эксперт!$C$3:$J$139,3,FALSE)</f>
        <v>0</v>
      </c>
      <c r="N37" s="3">
        <f>VLOOKUP($A37,Эксперт!$C$3:$J$139,4,FALSE)</f>
        <v>0</v>
      </c>
      <c r="O37" s="14">
        <f>VLOOKUP($A37,Эксперт!$C$3:$J$139,5,FALSE)</f>
        <v>0</v>
      </c>
      <c r="P37" s="11">
        <f>VLOOKUP($A37,Эксперт!$C$3:$J$139,2,FALSE)</f>
        <v>0</v>
      </c>
      <c r="Q37" s="9">
        <f>VLOOKUP($A37,Эксперт!$C$3:$J$139,6,FALSE)</f>
        <v>0</v>
      </c>
      <c r="R37" s="3">
        <f>VLOOKUP($A37,Эксперт!$C$3:$J$139,7,FALSE)</f>
        <v>0</v>
      </c>
      <c r="S37" s="14">
        <f>VLOOKUP($A37,Эксперт!$C$3:$J$139,8,FALSE)</f>
        <v>0</v>
      </c>
      <c r="T37" s="11">
        <f t="shared" si="3"/>
        <v>0</v>
      </c>
      <c r="U37" s="18">
        <f t="shared" si="4"/>
        <v>0</v>
      </c>
    </row>
    <row r="38" spans="1:21" ht="15">
      <c r="A38" s="11" t="s">
        <v>14</v>
      </c>
      <c r="B38" s="9"/>
      <c r="C38" s="3"/>
      <c r="D38" s="3"/>
      <c r="E38" s="3"/>
      <c r="F38" s="3"/>
      <c r="G38" s="3"/>
      <c r="H38" s="3"/>
      <c r="I38" s="3"/>
      <c r="J38" s="3"/>
      <c r="K38" s="14"/>
      <c r="L38" s="11"/>
      <c r="M38" s="9">
        <f>VLOOKUP($A38,Эксперт!$C$3:$J$139,3,FALSE)</f>
        <v>0</v>
      </c>
      <c r="N38" s="3">
        <f>VLOOKUP($A38,Эксперт!$C$3:$J$139,4,FALSE)</f>
        <v>0</v>
      </c>
      <c r="O38" s="14">
        <f>VLOOKUP($A38,Эксперт!$C$3:$J$139,5,FALSE)</f>
        <v>0</v>
      </c>
      <c r="P38" s="11">
        <f>VLOOKUP($A38,Эксперт!$C$3:$J$139,2,FALSE)</f>
        <v>0</v>
      </c>
      <c r="Q38" s="9">
        <f>VLOOKUP($A38,Эксперт!$C$3:$J$139,6,FALSE)</f>
        <v>0</v>
      </c>
      <c r="R38" s="3">
        <f>VLOOKUP($A38,Эксперт!$C$3:$J$139,7,FALSE)</f>
        <v>0</v>
      </c>
      <c r="S38" s="14">
        <f>VLOOKUP($A38,Эксперт!$C$3:$J$139,8,FALSE)</f>
        <v>0</v>
      </c>
      <c r="T38" s="11">
        <f t="shared" si="3"/>
        <v>0</v>
      </c>
      <c r="U38" s="18">
        <f t="shared" si="4"/>
        <v>0</v>
      </c>
    </row>
    <row r="39" spans="1:21" ht="15">
      <c r="A39" s="11" t="s">
        <v>15</v>
      </c>
      <c r="B39" s="9"/>
      <c r="C39" s="3"/>
      <c r="D39" s="3"/>
      <c r="E39" s="3"/>
      <c r="F39" s="3"/>
      <c r="G39" s="3"/>
      <c r="H39" s="3"/>
      <c r="I39" s="3"/>
      <c r="J39" s="3"/>
      <c r="K39" s="14"/>
      <c r="L39" s="11"/>
      <c r="M39" s="9">
        <f>VLOOKUP($A39,Эксперт!$C$3:$J$139,3,FALSE)</f>
        <v>0</v>
      </c>
      <c r="N39" s="3">
        <f>VLOOKUP($A39,Эксперт!$C$3:$J$139,4,FALSE)</f>
        <v>0</v>
      </c>
      <c r="O39" s="14">
        <f>VLOOKUP($A39,Эксперт!$C$3:$J$139,5,FALSE)</f>
        <v>0</v>
      </c>
      <c r="P39" s="11">
        <f>VLOOKUP($A39,Эксперт!$C$3:$J$139,2,FALSE)</f>
        <v>0</v>
      </c>
      <c r="Q39" s="9">
        <f>VLOOKUP($A39,Эксперт!$C$3:$J$139,6,FALSE)</f>
        <v>0</v>
      </c>
      <c r="R39" s="3">
        <f>VLOOKUP($A39,Эксперт!$C$3:$J$139,7,FALSE)</f>
        <v>0</v>
      </c>
      <c r="S39" s="14">
        <f>VLOOKUP($A39,Эксперт!$C$3:$J$139,8,FALSE)</f>
        <v>0</v>
      </c>
      <c r="T39" s="11">
        <f t="shared" si="3"/>
        <v>0</v>
      </c>
      <c r="U39" s="18">
        <f t="shared" si="4"/>
        <v>0</v>
      </c>
    </row>
    <row r="40" spans="1:21" ht="15">
      <c r="A40" s="11" t="s">
        <v>20</v>
      </c>
      <c r="B40" s="9"/>
      <c r="C40" s="3"/>
      <c r="D40" s="3"/>
      <c r="E40" s="3"/>
      <c r="F40" s="3"/>
      <c r="G40" s="3"/>
      <c r="H40" s="3"/>
      <c r="I40" s="3"/>
      <c r="J40" s="3"/>
      <c r="K40" s="14"/>
      <c r="L40" s="11"/>
      <c r="M40" s="9">
        <f>VLOOKUP($A40,Эксперт!$C$3:$J$139,3,FALSE)</f>
        <v>0</v>
      </c>
      <c r="N40" s="3">
        <f>VLOOKUP($A40,Эксперт!$C$3:$J$139,4,FALSE)</f>
        <v>0</v>
      </c>
      <c r="O40" s="14">
        <f>VLOOKUP($A40,Эксперт!$C$3:$J$139,5,FALSE)</f>
        <v>0</v>
      </c>
      <c r="P40" s="11">
        <f>VLOOKUP($A40,Эксперт!$C$3:$J$139,2,FALSE)</f>
        <v>0</v>
      </c>
      <c r="Q40" s="9">
        <f>VLOOKUP($A40,Эксперт!$C$3:$J$139,6,FALSE)</f>
        <v>0</v>
      </c>
      <c r="R40" s="3">
        <f>VLOOKUP($A40,Эксперт!$C$3:$J$139,7,FALSE)</f>
        <v>0</v>
      </c>
      <c r="S40" s="14">
        <f>VLOOKUP($A40,Эксперт!$C$3:$J$139,8,FALSE)</f>
        <v>0</v>
      </c>
      <c r="T40" s="11">
        <f t="shared" si="3"/>
        <v>0</v>
      </c>
      <c r="U40" s="18">
        <f t="shared" si="4"/>
        <v>0</v>
      </c>
    </row>
    <row r="41" spans="1:21" ht="15">
      <c r="A41" s="11" t="s">
        <v>24</v>
      </c>
      <c r="B41" s="9"/>
      <c r="C41" s="3"/>
      <c r="D41" s="3"/>
      <c r="E41" s="3"/>
      <c r="F41" s="3"/>
      <c r="G41" s="3"/>
      <c r="H41" s="3"/>
      <c r="I41" s="3"/>
      <c r="J41" s="3"/>
      <c r="K41" s="14"/>
      <c r="L41" s="11"/>
      <c r="M41" s="9">
        <f>VLOOKUP($A41,Эксперт!$C$3:$J$139,3,FALSE)</f>
        <v>0</v>
      </c>
      <c r="N41" s="3">
        <f>VLOOKUP($A41,Эксперт!$C$3:$J$139,4,FALSE)</f>
        <v>0</v>
      </c>
      <c r="O41" s="14">
        <f>VLOOKUP($A41,Эксперт!$C$3:$J$139,5,FALSE)</f>
        <v>0</v>
      </c>
      <c r="P41" s="11">
        <f>VLOOKUP($A41,Эксперт!$C$3:$J$139,2,FALSE)</f>
        <v>0</v>
      </c>
      <c r="Q41" s="9">
        <f>VLOOKUP($A41,Эксперт!$C$3:$J$139,6,FALSE)</f>
        <v>0</v>
      </c>
      <c r="R41" s="3">
        <f>VLOOKUP($A41,Эксперт!$C$3:$J$139,7,FALSE)</f>
        <v>0</v>
      </c>
      <c r="S41" s="14">
        <f>VLOOKUP($A41,Эксперт!$C$3:$J$139,8,FALSE)</f>
        <v>0</v>
      </c>
      <c r="T41" s="11">
        <f t="shared" si="3"/>
        <v>0</v>
      </c>
      <c r="U41" s="18">
        <f t="shared" si="4"/>
        <v>0</v>
      </c>
    </row>
    <row r="42" spans="1:21" ht="15">
      <c r="A42" s="11" t="s">
        <v>25</v>
      </c>
      <c r="B42" s="9"/>
      <c r="C42" s="3"/>
      <c r="D42" s="3"/>
      <c r="E42" s="3"/>
      <c r="F42" s="3"/>
      <c r="G42" s="3"/>
      <c r="H42" s="3"/>
      <c r="I42" s="3"/>
      <c r="J42" s="3"/>
      <c r="K42" s="14"/>
      <c r="L42" s="11"/>
      <c r="M42" s="9">
        <f>VLOOKUP($A42,Эксперт!$C$3:$J$139,3,FALSE)</f>
        <v>0</v>
      </c>
      <c r="N42" s="3">
        <f>VLOOKUP($A42,Эксперт!$C$3:$J$139,4,FALSE)</f>
        <v>0</v>
      </c>
      <c r="O42" s="14">
        <f>VLOOKUP($A42,Эксперт!$C$3:$J$139,5,FALSE)</f>
        <v>0</v>
      </c>
      <c r="P42" s="11">
        <f>VLOOKUP($A42,Эксперт!$C$3:$J$139,2,FALSE)</f>
        <v>0</v>
      </c>
      <c r="Q42" s="9">
        <f>VLOOKUP($A42,Эксперт!$C$3:$J$139,6,FALSE)</f>
        <v>0</v>
      </c>
      <c r="R42" s="3">
        <f>VLOOKUP($A42,Эксперт!$C$3:$J$139,7,FALSE)</f>
        <v>0</v>
      </c>
      <c r="S42" s="14">
        <f>VLOOKUP($A42,Эксперт!$C$3:$J$139,8,FALSE)</f>
        <v>0</v>
      </c>
      <c r="T42" s="11">
        <f t="shared" si="3"/>
        <v>0</v>
      </c>
      <c r="U42" s="18">
        <f t="shared" si="4"/>
        <v>0</v>
      </c>
    </row>
    <row r="43" spans="1:21" ht="15">
      <c r="A43" s="11" t="s">
        <v>27</v>
      </c>
      <c r="B43" s="9"/>
      <c r="C43" s="3"/>
      <c r="D43" s="3"/>
      <c r="E43" s="3"/>
      <c r="F43" s="3"/>
      <c r="G43" s="3"/>
      <c r="H43" s="3"/>
      <c r="I43" s="3"/>
      <c r="J43" s="3"/>
      <c r="K43" s="14"/>
      <c r="L43" s="11"/>
      <c r="M43" s="9">
        <f>VLOOKUP($A43,Эксперт!$C$3:$J$139,3,FALSE)</f>
        <v>0</v>
      </c>
      <c r="N43" s="3">
        <f>VLOOKUP($A43,Эксперт!$C$3:$J$139,4,FALSE)</f>
        <v>0</v>
      </c>
      <c r="O43" s="14">
        <f>VLOOKUP($A43,Эксперт!$C$3:$J$139,5,FALSE)</f>
        <v>0</v>
      </c>
      <c r="P43" s="11">
        <f>VLOOKUP($A43,Эксперт!$C$3:$J$139,2,FALSE)</f>
        <v>0</v>
      </c>
      <c r="Q43" s="9">
        <f>VLOOKUP($A43,Эксперт!$C$3:$J$139,6,FALSE)</f>
        <v>0</v>
      </c>
      <c r="R43" s="3">
        <f>VLOOKUP($A43,Эксперт!$C$3:$J$139,7,FALSE)</f>
        <v>0</v>
      </c>
      <c r="S43" s="14">
        <f>VLOOKUP($A43,Эксперт!$C$3:$J$139,8,FALSE)</f>
        <v>0</v>
      </c>
      <c r="T43" s="11">
        <f t="shared" si="3"/>
        <v>0</v>
      </c>
      <c r="U43" s="18">
        <f t="shared" si="4"/>
        <v>0</v>
      </c>
    </row>
    <row r="44" spans="1:21" ht="15">
      <c r="A44" s="11" t="s">
        <v>33</v>
      </c>
      <c r="B44" s="9"/>
      <c r="C44" s="3"/>
      <c r="D44" s="3"/>
      <c r="E44" s="3"/>
      <c r="F44" s="3"/>
      <c r="G44" s="3"/>
      <c r="H44" s="3"/>
      <c r="I44" s="3"/>
      <c r="J44" s="3"/>
      <c r="K44" s="14"/>
      <c r="L44" s="11"/>
      <c r="M44" s="9">
        <f>VLOOKUP($A44,Эксперт!$C$3:$J$139,3,FALSE)</f>
        <v>0</v>
      </c>
      <c r="N44" s="3">
        <f>VLOOKUP($A44,Эксперт!$C$3:$J$139,4,FALSE)</f>
        <v>0</v>
      </c>
      <c r="O44" s="14">
        <f>VLOOKUP($A44,Эксперт!$C$3:$J$139,5,FALSE)</f>
        <v>0</v>
      </c>
      <c r="P44" s="11">
        <f>VLOOKUP($A44,Эксперт!$C$3:$J$139,2,FALSE)</f>
        <v>0</v>
      </c>
      <c r="Q44" s="9">
        <f>VLOOKUP($A44,Эксперт!$C$3:$J$139,6,FALSE)</f>
        <v>0</v>
      </c>
      <c r="R44" s="3">
        <f>VLOOKUP($A44,Эксперт!$C$3:$J$139,7,FALSE)</f>
        <v>0</v>
      </c>
      <c r="S44" s="14">
        <f>VLOOKUP($A44,Эксперт!$C$3:$J$139,8,FALSE)</f>
        <v>0</v>
      </c>
      <c r="T44" s="11">
        <f t="shared" si="3"/>
        <v>0</v>
      </c>
      <c r="U44" s="18">
        <f t="shared" si="4"/>
        <v>0</v>
      </c>
    </row>
    <row r="45" spans="1:21" ht="15">
      <c r="A45" s="11" t="s">
        <v>34</v>
      </c>
      <c r="B45" s="9"/>
      <c r="C45" s="3"/>
      <c r="D45" s="3"/>
      <c r="E45" s="3"/>
      <c r="F45" s="3"/>
      <c r="G45" s="3"/>
      <c r="H45" s="3"/>
      <c r="I45" s="3"/>
      <c r="J45" s="3"/>
      <c r="K45" s="14"/>
      <c r="L45" s="11"/>
      <c r="M45" s="9">
        <f>VLOOKUP($A45,Эксперт!$C$3:$J$139,3,FALSE)</f>
        <v>0</v>
      </c>
      <c r="N45" s="3">
        <f>VLOOKUP($A45,Эксперт!$C$3:$J$139,4,FALSE)</f>
        <v>0</v>
      </c>
      <c r="O45" s="14">
        <f>VLOOKUP($A45,Эксперт!$C$3:$J$139,5,FALSE)</f>
        <v>0</v>
      </c>
      <c r="P45" s="11">
        <f>VLOOKUP($A45,Эксперт!$C$3:$J$139,2,FALSE)</f>
        <v>0</v>
      </c>
      <c r="Q45" s="9">
        <f>VLOOKUP($A45,Эксперт!$C$3:$J$139,6,FALSE)</f>
        <v>0</v>
      </c>
      <c r="R45" s="3">
        <f>VLOOKUP($A45,Эксперт!$C$3:$J$139,7,FALSE)</f>
        <v>0</v>
      </c>
      <c r="S45" s="14">
        <f>VLOOKUP($A45,Эксперт!$C$3:$J$139,8,FALSE)</f>
        <v>0</v>
      </c>
      <c r="T45" s="11">
        <f t="shared" si="3"/>
        <v>0</v>
      </c>
      <c r="U45" s="18">
        <f t="shared" si="4"/>
        <v>0</v>
      </c>
    </row>
    <row r="46" spans="1:21" ht="15">
      <c r="A46" s="11" t="s">
        <v>35</v>
      </c>
      <c r="B46" s="9"/>
      <c r="C46" s="3"/>
      <c r="D46" s="3"/>
      <c r="E46" s="3"/>
      <c r="F46" s="3"/>
      <c r="G46" s="3"/>
      <c r="H46" s="3"/>
      <c r="I46" s="3"/>
      <c r="J46" s="3"/>
      <c r="K46" s="14"/>
      <c r="L46" s="11"/>
      <c r="M46" s="9">
        <f>VLOOKUP($A46,Эксперт!$C$3:$J$139,3,FALSE)</f>
        <v>0</v>
      </c>
      <c r="N46" s="3">
        <f>VLOOKUP($A46,Эксперт!$C$3:$J$139,4,FALSE)</f>
        <v>0</v>
      </c>
      <c r="O46" s="14">
        <f>VLOOKUP($A46,Эксперт!$C$3:$J$139,5,FALSE)</f>
        <v>0</v>
      </c>
      <c r="P46" s="11">
        <f>VLOOKUP($A46,Эксперт!$C$3:$J$139,2,FALSE)</f>
        <v>0</v>
      </c>
      <c r="Q46" s="9">
        <f>VLOOKUP($A46,Эксперт!$C$3:$J$139,6,FALSE)</f>
        <v>0</v>
      </c>
      <c r="R46" s="3">
        <f>VLOOKUP($A46,Эксперт!$C$3:$J$139,7,FALSE)</f>
        <v>0</v>
      </c>
      <c r="S46" s="14">
        <f>VLOOKUP($A46,Эксперт!$C$3:$J$139,8,FALSE)</f>
        <v>0</v>
      </c>
      <c r="T46" s="11">
        <f t="shared" si="3"/>
        <v>0</v>
      </c>
      <c r="U46" s="18">
        <f t="shared" si="4"/>
        <v>0</v>
      </c>
    </row>
    <row r="47" spans="1:21" ht="15">
      <c r="A47" s="11" t="s">
        <v>41</v>
      </c>
      <c r="B47" s="9"/>
      <c r="C47" s="3"/>
      <c r="D47" s="3"/>
      <c r="E47" s="3"/>
      <c r="F47" s="3"/>
      <c r="G47" s="3"/>
      <c r="H47" s="3"/>
      <c r="I47" s="3"/>
      <c r="J47" s="3"/>
      <c r="K47" s="14"/>
      <c r="L47" s="11"/>
      <c r="M47" s="9">
        <f>VLOOKUP($A47,Эксперт!$C$3:$J$139,3,FALSE)</f>
        <v>0</v>
      </c>
      <c r="N47" s="3">
        <f>VLOOKUP($A47,Эксперт!$C$3:$J$139,4,FALSE)</f>
        <v>0</v>
      </c>
      <c r="O47" s="14">
        <f>VLOOKUP($A47,Эксперт!$C$3:$J$139,5,FALSE)</f>
        <v>0</v>
      </c>
      <c r="P47" s="11">
        <f>VLOOKUP($A47,Эксперт!$C$3:$J$139,2,FALSE)</f>
        <v>0</v>
      </c>
      <c r="Q47" s="9">
        <f>VLOOKUP($A47,Эксперт!$C$3:$J$139,6,FALSE)</f>
        <v>0</v>
      </c>
      <c r="R47" s="3">
        <f>VLOOKUP($A47,Эксперт!$C$3:$J$139,7,FALSE)</f>
        <v>0</v>
      </c>
      <c r="S47" s="14">
        <f>VLOOKUP($A47,Эксперт!$C$3:$J$139,8,FALSE)</f>
        <v>0</v>
      </c>
      <c r="T47" s="11">
        <f t="shared" si="3"/>
        <v>0</v>
      </c>
      <c r="U47" s="18">
        <f t="shared" si="4"/>
        <v>0</v>
      </c>
    </row>
    <row r="48" spans="1:21" ht="15">
      <c r="A48" s="11" t="s">
        <v>45</v>
      </c>
      <c r="B48" s="9"/>
      <c r="C48" s="3"/>
      <c r="D48" s="3"/>
      <c r="E48" s="3"/>
      <c r="F48" s="3"/>
      <c r="G48" s="3"/>
      <c r="H48" s="3"/>
      <c r="I48" s="3"/>
      <c r="J48" s="3"/>
      <c r="K48" s="14"/>
      <c r="L48" s="11"/>
      <c r="M48" s="9">
        <f>VLOOKUP($A48,Эксперт!$C$3:$J$139,3,FALSE)</f>
        <v>0</v>
      </c>
      <c r="N48" s="3">
        <f>VLOOKUP($A48,Эксперт!$C$3:$J$139,4,FALSE)</f>
        <v>0</v>
      </c>
      <c r="O48" s="14">
        <f>VLOOKUP($A48,Эксперт!$C$3:$J$139,5,FALSE)</f>
        <v>0</v>
      </c>
      <c r="P48" s="11">
        <f>VLOOKUP($A48,Эксперт!$C$3:$J$139,2,FALSE)</f>
        <v>0</v>
      </c>
      <c r="Q48" s="9">
        <f>VLOOKUP($A48,Эксперт!$C$3:$J$139,6,FALSE)</f>
        <v>0</v>
      </c>
      <c r="R48" s="3">
        <f>VLOOKUP($A48,Эксперт!$C$3:$J$139,7,FALSE)</f>
        <v>0</v>
      </c>
      <c r="S48" s="14">
        <f>VLOOKUP($A48,Эксперт!$C$3:$J$139,8,FALSE)</f>
        <v>0</v>
      </c>
      <c r="T48" s="11">
        <f t="shared" si="3"/>
        <v>0</v>
      </c>
      <c r="U48" s="18">
        <f t="shared" si="4"/>
        <v>0</v>
      </c>
    </row>
    <row r="49" spans="1:21" ht="15">
      <c r="A49" s="11" t="s">
        <v>47</v>
      </c>
      <c r="B49" s="9"/>
      <c r="C49" s="3"/>
      <c r="D49" s="3"/>
      <c r="E49" s="3"/>
      <c r="F49" s="3"/>
      <c r="G49" s="3"/>
      <c r="H49" s="3"/>
      <c r="I49" s="3"/>
      <c r="J49" s="3"/>
      <c r="K49" s="14"/>
      <c r="L49" s="11"/>
      <c r="M49" s="9">
        <f>VLOOKUP($A49,Эксперт!$C$3:$J$139,3,FALSE)</f>
        <v>0</v>
      </c>
      <c r="N49" s="3">
        <f>VLOOKUP($A49,Эксперт!$C$3:$J$139,4,FALSE)</f>
        <v>0</v>
      </c>
      <c r="O49" s="14">
        <f>VLOOKUP($A49,Эксперт!$C$3:$J$139,5,FALSE)</f>
        <v>0</v>
      </c>
      <c r="P49" s="11">
        <f>VLOOKUP($A49,Эксперт!$C$3:$J$139,2,FALSE)</f>
        <v>0</v>
      </c>
      <c r="Q49" s="9">
        <f>VLOOKUP($A49,Эксперт!$C$3:$J$139,6,FALSE)</f>
        <v>0</v>
      </c>
      <c r="R49" s="3">
        <f>VLOOKUP($A49,Эксперт!$C$3:$J$139,7,FALSE)</f>
        <v>0</v>
      </c>
      <c r="S49" s="14">
        <f>VLOOKUP($A49,Эксперт!$C$3:$J$139,8,FALSE)</f>
        <v>0</v>
      </c>
      <c r="T49" s="11">
        <f t="shared" si="3"/>
        <v>0</v>
      </c>
      <c r="U49" s="18">
        <f t="shared" si="4"/>
        <v>0</v>
      </c>
    </row>
    <row r="50" spans="1:21" ht="15">
      <c r="A50" s="11" t="s">
        <v>50</v>
      </c>
      <c r="B50" s="9"/>
      <c r="C50" s="3"/>
      <c r="D50" s="3"/>
      <c r="E50" s="3"/>
      <c r="F50" s="3"/>
      <c r="G50" s="3"/>
      <c r="H50" s="3"/>
      <c r="I50" s="3"/>
      <c r="J50" s="3"/>
      <c r="K50" s="14"/>
      <c r="L50" s="11"/>
      <c r="M50" s="9">
        <f>VLOOKUP($A50,Эксперт!$C$3:$J$139,3,FALSE)</f>
        <v>0</v>
      </c>
      <c r="N50" s="3">
        <f>VLOOKUP($A50,Эксперт!$C$3:$J$139,4,FALSE)</f>
        <v>0</v>
      </c>
      <c r="O50" s="14">
        <f>VLOOKUP($A50,Эксперт!$C$3:$J$139,5,FALSE)</f>
        <v>0</v>
      </c>
      <c r="P50" s="11">
        <f>VLOOKUP($A50,Эксперт!$C$3:$J$139,2,FALSE)</f>
        <v>0</v>
      </c>
      <c r="Q50" s="9">
        <f>VLOOKUP($A50,Эксперт!$C$3:$J$139,6,FALSE)</f>
        <v>0</v>
      </c>
      <c r="R50" s="3">
        <f>VLOOKUP($A50,Эксперт!$C$3:$J$139,7,FALSE)</f>
        <v>0</v>
      </c>
      <c r="S50" s="14">
        <f>VLOOKUP($A50,Эксперт!$C$3:$J$139,8,FALSE)</f>
        <v>0</v>
      </c>
      <c r="T50" s="11">
        <f t="shared" si="3"/>
        <v>0</v>
      </c>
      <c r="U50" s="18">
        <f t="shared" si="4"/>
        <v>0</v>
      </c>
    </row>
    <row r="51" spans="1:21" ht="15">
      <c r="A51" s="11" t="s">
        <v>52</v>
      </c>
      <c r="B51" s="9"/>
      <c r="C51" s="3"/>
      <c r="D51" s="3"/>
      <c r="E51" s="3"/>
      <c r="F51" s="3"/>
      <c r="G51" s="3"/>
      <c r="H51" s="3"/>
      <c r="I51" s="3"/>
      <c r="J51" s="3"/>
      <c r="K51" s="14"/>
      <c r="L51" s="11"/>
      <c r="M51" s="9">
        <v>0</v>
      </c>
      <c r="N51" s="3">
        <v>0</v>
      </c>
      <c r="O51" s="14">
        <v>0</v>
      </c>
      <c r="P51" s="11">
        <v>0</v>
      </c>
      <c r="Q51" s="9">
        <v>0</v>
      </c>
      <c r="R51" s="3">
        <v>0</v>
      </c>
      <c r="S51" s="14">
        <v>0</v>
      </c>
      <c r="T51" s="11">
        <v>0</v>
      </c>
      <c r="U51" s="18">
        <f t="shared" si="4"/>
        <v>0</v>
      </c>
    </row>
    <row r="52" spans="1:21" ht="15">
      <c r="A52" s="11" t="s">
        <v>53</v>
      </c>
      <c r="B52" s="9"/>
      <c r="C52" s="3"/>
      <c r="D52" s="3"/>
      <c r="E52" s="3"/>
      <c r="F52" s="3"/>
      <c r="G52" s="3"/>
      <c r="H52" s="3"/>
      <c r="I52" s="3"/>
      <c r="J52" s="3"/>
      <c r="K52" s="14"/>
      <c r="L52" s="11"/>
      <c r="M52" s="9">
        <v>0</v>
      </c>
      <c r="N52" s="3">
        <v>0</v>
      </c>
      <c r="O52" s="14">
        <v>0</v>
      </c>
      <c r="P52" s="11">
        <v>0</v>
      </c>
      <c r="Q52" s="9">
        <v>0</v>
      </c>
      <c r="R52" s="3">
        <v>0</v>
      </c>
      <c r="S52" s="14">
        <v>0</v>
      </c>
      <c r="T52" s="11">
        <v>0</v>
      </c>
      <c r="U52" s="18">
        <f t="shared" si="4"/>
        <v>0</v>
      </c>
    </row>
    <row r="53" spans="1:21" ht="15">
      <c r="A53" s="11" t="s">
        <v>54</v>
      </c>
      <c r="B53" s="9"/>
      <c r="C53" s="3"/>
      <c r="D53" s="3"/>
      <c r="E53" s="3"/>
      <c r="F53" s="3"/>
      <c r="G53" s="3"/>
      <c r="H53" s="3"/>
      <c r="I53" s="3"/>
      <c r="J53" s="3"/>
      <c r="K53" s="14"/>
      <c r="L53" s="11"/>
      <c r="M53" s="9">
        <v>0</v>
      </c>
      <c r="N53" s="3">
        <v>0</v>
      </c>
      <c r="O53" s="14">
        <v>0</v>
      </c>
      <c r="P53" s="11">
        <v>0</v>
      </c>
      <c r="Q53" s="9">
        <v>0</v>
      </c>
      <c r="R53" s="3">
        <v>0</v>
      </c>
      <c r="S53" s="14">
        <v>0</v>
      </c>
      <c r="T53" s="11">
        <v>0</v>
      </c>
      <c r="U53" s="18">
        <f t="shared" si="4"/>
        <v>0</v>
      </c>
    </row>
    <row r="54" spans="1:21" ht="15">
      <c r="A54" s="11" t="s">
        <v>55</v>
      </c>
      <c r="B54" s="9"/>
      <c r="C54" s="3"/>
      <c r="D54" s="3"/>
      <c r="E54" s="3"/>
      <c r="F54" s="3"/>
      <c r="G54" s="3"/>
      <c r="H54" s="3"/>
      <c r="I54" s="3"/>
      <c r="J54" s="3"/>
      <c r="K54" s="14"/>
      <c r="L54" s="11"/>
      <c r="M54" s="9">
        <v>0</v>
      </c>
      <c r="N54" s="3">
        <v>0</v>
      </c>
      <c r="O54" s="14">
        <v>0</v>
      </c>
      <c r="P54" s="11">
        <v>0</v>
      </c>
      <c r="Q54" s="9">
        <v>0</v>
      </c>
      <c r="R54" s="3">
        <v>0</v>
      </c>
      <c r="S54" s="14">
        <v>0</v>
      </c>
      <c r="T54" s="11">
        <v>0</v>
      </c>
      <c r="U54" s="18">
        <f t="shared" si="4"/>
        <v>0</v>
      </c>
    </row>
    <row r="55" spans="1:21" ht="15">
      <c r="A55" s="11" t="s">
        <v>56</v>
      </c>
      <c r="B55" s="9"/>
      <c r="C55" s="3"/>
      <c r="D55" s="3"/>
      <c r="E55" s="3"/>
      <c r="F55" s="3"/>
      <c r="G55" s="3"/>
      <c r="H55" s="3"/>
      <c r="I55" s="3"/>
      <c r="J55" s="3"/>
      <c r="K55" s="14"/>
      <c r="L55" s="11"/>
      <c r="M55" s="9">
        <v>0</v>
      </c>
      <c r="N55" s="3">
        <v>0</v>
      </c>
      <c r="O55" s="14">
        <v>0</v>
      </c>
      <c r="P55" s="11">
        <v>0</v>
      </c>
      <c r="Q55" s="9">
        <v>0</v>
      </c>
      <c r="R55" s="3">
        <v>0</v>
      </c>
      <c r="S55" s="14">
        <v>0</v>
      </c>
      <c r="T55" s="11">
        <v>0</v>
      </c>
      <c r="U55" s="18">
        <f t="shared" si="4"/>
        <v>0</v>
      </c>
    </row>
    <row r="56" spans="1:21" ht="15">
      <c r="A56" s="11" t="s">
        <v>59</v>
      </c>
      <c r="B56" s="9"/>
      <c r="C56" s="3"/>
      <c r="D56" s="3"/>
      <c r="E56" s="3"/>
      <c r="F56" s="3"/>
      <c r="G56" s="3"/>
      <c r="H56" s="3"/>
      <c r="I56" s="3"/>
      <c r="J56" s="3"/>
      <c r="K56" s="14"/>
      <c r="L56" s="11"/>
      <c r="M56" s="9">
        <v>0</v>
      </c>
      <c r="N56" s="3">
        <v>0</v>
      </c>
      <c r="O56" s="14">
        <v>0</v>
      </c>
      <c r="P56" s="11">
        <v>0</v>
      </c>
      <c r="Q56" s="9">
        <v>0</v>
      </c>
      <c r="R56" s="3">
        <v>0</v>
      </c>
      <c r="S56" s="14">
        <v>0</v>
      </c>
      <c r="T56" s="11">
        <v>0</v>
      </c>
      <c r="U56" s="18">
        <f t="shared" si="4"/>
        <v>0</v>
      </c>
    </row>
    <row r="57" spans="1:21" ht="15.75" thickBot="1">
      <c r="A57" s="12" t="s">
        <v>61</v>
      </c>
      <c r="B57" s="10"/>
      <c r="C57" s="4"/>
      <c r="D57" s="4"/>
      <c r="E57" s="4"/>
      <c r="F57" s="4"/>
      <c r="G57" s="4"/>
      <c r="H57" s="4"/>
      <c r="I57" s="4"/>
      <c r="J57" s="4"/>
      <c r="K57" s="15"/>
      <c r="L57" s="12"/>
      <c r="M57" s="10">
        <v>0</v>
      </c>
      <c r="N57" s="4">
        <v>0</v>
      </c>
      <c r="O57" s="15">
        <v>0</v>
      </c>
      <c r="P57" s="12">
        <v>0</v>
      </c>
      <c r="Q57" s="10">
        <v>0</v>
      </c>
      <c r="R57" s="4">
        <v>0</v>
      </c>
      <c r="S57" s="15">
        <v>0</v>
      </c>
      <c r="T57" s="12">
        <v>0</v>
      </c>
      <c r="U57" s="19">
        <f t="shared" si="4"/>
        <v>0</v>
      </c>
    </row>
    <row r="58" spans="1:11" ht="1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 formatCells="0" formatColumns="0" formatRows="0" insertColumns="0" insertRows="0" insertHyperlinks="0" deleteColumns="0" deleteRows="0" sort="0" autoFilter="0" pivotTables="0"/>
  <mergeCells count="12">
    <mergeCell ref="P1:P2"/>
    <mergeCell ref="Q1:Q2"/>
    <mergeCell ref="A1:A2"/>
    <mergeCell ref="B1:K1"/>
    <mergeCell ref="L1:L2"/>
    <mergeCell ref="M1:M2"/>
    <mergeCell ref="N1:N2"/>
    <mergeCell ref="O1:O2"/>
    <mergeCell ref="R1:R2"/>
    <mergeCell ref="S1:S2"/>
    <mergeCell ref="T1:T2"/>
    <mergeCell ref="U1:U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">
      <selection activeCell="L10" sqref="L10"/>
    </sheetView>
  </sheetViews>
  <sheetFormatPr defaultColWidth="9.140625" defaultRowHeight="15"/>
  <cols>
    <col min="1" max="2" width="9.140625" style="2" customWidth="1"/>
    <col min="4" max="10" width="9.140625" style="2" customWidth="1"/>
  </cols>
  <sheetData>
    <row r="1" spans="1:10" ht="15">
      <c r="A1" s="2" t="s">
        <v>73</v>
      </c>
      <c r="B1" s="2" t="s">
        <v>74</v>
      </c>
      <c r="C1" t="s">
        <v>75</v>
      </c>
      <c r="D1" s="2" t="s">
        <v>66</v>
      </c>
      <c r="E1" s="2" t="s">
        <v>67</v>
      </c>
      <c r="F1" s="2" t="s">
        <v>68</v>
      </c>
      <c r="G1" s="2" t="s">
        <v>69</v>
      </c>
      <c r="H1" s="2" t="s">
        <v>70</v>
      </c>
      <c r="I1" s="2" t="s">
        <v>71</v>
      </c>
      <c r="J1" s="2" t="s">
        <v>72</v>
      </c>
    </row>
    <row r="3" spans="1:3" ht="15">
      <c r="A3" s="2">
        <v>105322</v>
      </c>
      <c r="B3" s="2">
        <v>635</v>
      </c>
      <c r="C3" t="str">
        <f aca="true" t="shared" si="0" ref="C3:C66">"gold"&amp;B3</f>
        <v>gold635</v>
      </c>
    </row>
    <row r="4" spans="1:3" ht="15">
      <c r="A4" s="2">
        <v>105320</v>
      </c>
      <c r="B4" s="2">
        <v>634</v>
      </c>
      <c r="C4" t="str">
        <f t="shared" si="0"/>
        <v>gold634</v>
      </c>
    </row>
    <row r="5" spans="1:7" ht="15">
      <c r="A5" s="2">
        <v>105308</v>
      </c>
      <c r="B5" s="2">
        <v>629</v>
      </c>
      <c r="C5" t="str">
        <f t="shared" si="0"/>
        <v>gold629</v>
      </c>
      <c r="D5" s="2">
        <v>3.83</v>
      </c>
      <c r="E5" s="2">
        <v>4.5</v>
      </c>
      <c r="F5" s="2">
        <v>3.5</v>
      </c>
      <c r="G5" s="2">
        <v>3.5</v>
      </c>
    </row>
    <row r="6" spans="1:3" ht="15">
      <c r="A6" s="2">
        <v>105270</v>
      </c>
      <c r="B6" s="2">
        <v>616</v>
      </c>
      <c r="C6" t="str">
        <f t="shared" si="0"/>
        <v>gold616</v>
      </c>
    </row>
    <row r="7" spans="1:3" ht="15">
      <c r="A7" s="2">
        <v>105282</v>
      </c>
      <c r="B7" s="2">
        <v>620</v>
      </c>
      <c r="C7" t="str">
        <f t="shared" si="0"/>
        <v>gold620</v>
      </c>
    </row>
    <row r="8" spans="1:3" ht="15">
      <c r="A8" s="2">
        <v>105268</v>
      </c>
      <c r="B8" s="2">
        <v>615</v>
      </c>
      <c r="C8" t="str">
        <f t="shared" si="0"/>
        <v>gold615</v>
      </c>
    </row>
    <row r="9" spans="1:3" ht="15">
      <c r="A9" s="2">
        <v>105228</v>
      </c>
      <c r="B9" s="2">
        <v>578</v>
      </c>
      <c r="C9" t="str">
        <f t="shared" si="0"/>
        <v>gold578</v>
      </c>
    </row>
    <row r="10" spans="1:7" ht="15">
      <c r="A10" s="2">
        <v>105258</v>
      </c>
      <c r="B10" s="2">
        <v>606</v>
      </c>
      <c r="C10" t="str">
        <f t="shared" si="0"/>
        <v>gold606</v>
      </c>
      <c r="D10" s="2">
        <v>2</v>
      </c>
      <c r="E10" s="2">
        <v>2</v>
      </c>
      <c r="F10" s="2">
        <v>2</v>
      </c>
      <c r="G10" s="2">
        <v>2</v>
      </c>
    </row>
    <row r="11" spans="1:3" ht="15">
      <c r="A11" s="2">
        <v>105255</v>
      </c>
      <c r="B11" s="2">
        <v>603</v>
      </c>
      <c r="C11" t="str">
        <f t="shared" si="0"/>
        <v>gold603</v>
      </c>
    </row>
    <row r="12" spans="1:3" ht="15">
      <c r="A12" s="2">
        <v>105243</v>
      </c>
      <c r="B12" s="2">
        <v>591</v>
      </c>
      <c r="C12" t="str">
        <f t="shared" si="0"/>
        <v>gold591</v>
      </c>
    </row>
    <row r="13" spans="1:3" ht="15">
      <c r="A13" s="2">
        <v>105242</v>
      </c>
      <c r="B13" s="2">
        <v>590</v>
      </c>
      <c r="C13" t="str">
        <f t="shared" si="0"/>
        <v>gold590</v>
      </c>
    </row>
    <row r="14" spans="1:3" ht="15">
      <c r="A14" s="2">
        <v>105241</v>
      </c>
      <c r="B14" s="2">
        <v>589</v>
      </c>
      <c r="C14" t="str">
        <f t="shared" si="0"/>
        <v>gold589</v>
      </c>
    </row>
    <row r="15" spans="1:3" ht="15">
      <c r="A15" s="2">
        <v>105238</v>
      </c>
      <c r="B15" s="2">
        <v>587</v>
      </c>
      <c r="C15" t="str">
        <f t="shared" si="0"/>
        <v>gold587</v>
      </c>
    </row>
    <row r="16" spans="1:3" ht="15">
      <c r="A16" s="2">
        <v>105229</v>
      </c>
      <c r="B16" s="2">
        <v>579</v>
      </c>
      <c r="C16" t="str">
        <f t="shared" si="0"/>
        <v>gold579</v>
      </c>
    </row>
    <row r="17" spans="1:3" ht="15">
      <c r="A17" s="2">
        <v>105225</v>
      </c>
      <c r="B17" s="2">
        <v>576</v>
      </c>
      <c r="C17" t="str">
        <f t="shared" si="0"/>
        <v>gold576</v>
      </c>
    </row>
    <row r="18" spans="1:3" ht="15">
      <c r="A18" s="2">
        <v>105224</v>
      </c>
      <c r="B18" s="2">
        <v>575</v>
      </c>
      <c r="C18" t="str">
        <f t="shared" si="0"/>
        <v>gold575</v>
      </c>
    </row>
    <row r="19" spans="1:3" ht="15">
      <c r="A19" s="2">
        <v>105213</v>
      </c>
      <c r="B19" s="2">
        <v>564</v>
      </c>
      <c r="C19" t="str">
        <f t="shared" si="0"/>
        <v>gold564</v>
      </c>
    </row>
    <row r="20" spans="1:10" ht="15">
      <c r="A20" s="2">
        <v>105208</v>
      </c>
      <c r="B20" s="2">
        <v>560</v>
      </c>
      <c r="C20" t="str">
        <f t="shared" si="0"/>
        <v>gold560</v>
      </c>
      <c r="D20" s="2">
        <v>3.25</v>
      </c>
      <c r="E20" s="2">
        <v>4</v>
      </c>
      <c r="F20" s="2">
        <v>2.5</v>
      </c>
      <c r="G20" s="2">
        <v>4</v>
      </c>
      <c r="H20" s="2">
        <v>4.4433333333333</v>
      </c>
      <c r="I20" s="2">
        <v>4.4245833333333</v>
      </c>
      <c r="J20" s="2">
        <v>3.6954166666667</v>
      </c>
    </row>
    <row r="21" spans="1:3" ht="15">
      <c r="A21" s="2">
        <v>105196</v>
      </c>
      <c r="B21" s="2">
        <v>551</v>
      </c>
      <c r="C21" t="str">
        <f t="shared" si="0"/>
        <v>gold551</v>
      </c>
    </row>
    <row r="22" spans="1:3" ht="15">
      <c r="A22" s="2">
        <v>105189</v>
      </c>
      <c r="B22" s="2">
        <v>545</v>
      </c>
      <c r="C22" t="str">
        <f t="shared" si="0"/>
        <v>gold545</v>
      </c>
    </row>
    <row r="23" spans="1:3" ht="15">
      <c r="A23" s="2">
        <v>105183</v>
      </c>
      <c r="B23" s="2">
        <v>542</v>
      </c>
      <c r="C23" t="str">
        <f t="shared" si="0"/>
        <v>gold542</v>
      </c>
    </row>
    <row r="24" spans="1:3" ht="15">
      <c r="A24" s="2">
        <v>105173</v>
      </c>
      <c r="B24" s="2">
        <v>536</v>
      </c>
      <c r="C24" t="str">
        <f t="shared" si="0"/>
        <v>gold536</v>
      </c>
    </row>
    <row r="25" spans="1:3" ht="15">
      <c r="A25" s="2">
        <v>105168</v>
      </c>
      <c r="B25" s="2">
        <v>535</v>
      </c>
      <c r="C25" t="str">
        <f t="shared" si="0"/>
        <v>gold535</v>
      </c>
    </row>
    <row r="26" spans="1:3" ht="15">
      <c r="A26" s="2">
        <v>105166</v>
      </c>
      <c r="B26" s="2">
        <v>534</v>
      </c>
      <c r="C26" t="str">
        <f t="shared" si="0"/>
        <v>gold534</v>
      </c>
    </row>
    <row r="27" spans="1:3" ht="15">
      <c r="A27" s="2">
        <v>105164</v>
      </c>
      <c r="B27" s="2">
        <v>532</v>
      </c>
      <c r="C27" t="str">
        <f t="shared" si="0"/>
        <v>gold532</v>
      </c>
    </row>
    <row r="28" spans="1:3" ht="15">
      <c r="A28" s="2">
        <v>105163</v>
      </c>
      <c r="B28" s="2">
        <v>531</v>
      </c>
      <c r="C28" t="str">
        <f t="shared" si="0"/>
        <v>gold531</v>
      </c>
    </row>
    <row r="29" spans="1:3" ht="15">
      <c r="A29" s="2">
        <v>105162</v>
      </c>
      <c r="B29" s="2">
        <v>530</v>
      </c>
      <c r="C29" t="str">
        <f t="shared" si="0"/>
        <v>gold530</v>
      </c>
    </row>
    <row r="30" spans="1:3" ht="15">
      <c r="A30" s="2">
        <v>105161</v>
      </c>
      <c r="B30" s="2">
        <v>529</v>
      </c>
      <c r="C30" t="str">
        <f t="shared" si="0"/>
        <v>gold529</v>
      </c>
    </row>
    <row r="31" spans="1:3" ht="15">
      <c r="A31" s="2">
        <v>105158</v>
      </c>
      <c r="B31" s="2">
        <v>526</v>
      </c>
      <c r="C31" t="str">
        <f t="shared" si="0"/>
        <v>gold526</v>
      </c>
    </row>
    <row r="32" spans="1:3" ht="15">
      <c r="A32" s="2">
        <v>105153</v>
      </c>
      <c r="B32" s="2">
        <v>524</v>
      </c>
      <c r="C32" t="str">
        <f t="shared" si="0"/>
        <v>gold524</v>
      </c>
    </row>
    <row r="33" spans="1:3" ht="15">
      <c r="A33" s="2">
        <v>105152</v>
      </c>
      <c r="B33" s="2">
        <v>523</v>
      </c>
      <c r="C33" t="str">
        <f t="shared" si="0"/>
        <v>gold523</v>
      </c>
    </row>
    <row r="34" spans="1:3" ht="15">
      <c r="A34" s="2">
        <v>105147</v>
      </c>
      <c r="B34" s="2">
        <v>518</v>
      </c>
      <c r="C34" t="str">
        <f t="shared" si="0"/>
        <v>gold518</v>
      </c>
    </row>
    <row r="35" spans="1:3" ht="15">
      <c r="A35" s="2">
        <v>105144</v>
      </c>
      <c r="B35" s="2">
        <v>515</v>
      </c>
      <c r="C35" t="str">
        <f t="shared" si="0"/>
        <v>gold515</v>
      </c>
    </row>
    <row r="36" spans="1:10" ht="15">
      <c r="A36" s="2">
        <v>105142</v>
      </c>
      <c r="B36" s="2">
        <v>513</v>
      </c>
      <c r="C36" t="str">
        <f t="shared" si="0"/>
        <v>gold513</v>
      </c>
      <c r="D36" s="2">
        <v>3.22</v>
      </c>
      <c r="E36" s="2">
        <v>2.83</v>
      </c>
      <c r="F36" s="2">
        <v>3.67</v>
      </c>
      <c r="G36" s="2">
        <v>3.17</v>
      </c>
      <c r="H36" s="2">
        <v>2.845</v>
      </c>
      <c r="I36" s="2">
        <v>3.035</v>
      </c>
      <c r="J36" s="2">
        <v>2.61</v>
      </c>
    </row>
    <row r="37" spans="1:3" ht="15">
      <c r="A37" s="2">
        <v>105141</v>
      </c>
      <c r="B37" s="2">
        <v>512</v>
      </c>
      <c r="C37" t="str">
        <f t="shared" si="0"/>
        <v>gold512</v>
      </c>
    </row>
    <row r="38" spans="1:3" ht="15">
      <c r="A38" s="2">
        <v>105139</v>
      </c>
      <c r="B38" s="2">
        <v>510</v>
      </c>
      <c r="C38" t="str">
        <f t="shared" si="0"/>
        <v>gold510</v>
      </c>
    </row>
    <row r="39" spans="1:3" ht="15">
      <c r="A39" s="2">
        <v>105137</v>
      </c>
      <c r="B39" s="2">
        <v>508</v>
      </c>
      <c r="C39" t="str">
        <f t="shared" si="0"/>
        <v>gold508</v>
      </c>
    </row>
    <row r="40" spans="1:3" ht="15">
      <c r="A40" s="2">
        <v>105136</v>
      </c>
      <c r="B40" s="2">
        <v>507</v>
      </c>
      <c r="C40" t="str">
        <f t="shared" si="0"/>
        <v>gold507</v>
      </c>
    </row>
    <row r="41" spans="1:10" ht="15">
      <c r="A41" s="2">
        <v>105114</v>
      </c>
      <c r="B41" s="2">
        <v>489</v>
      </c>
      <c r="C41" t="str">
        <f t="shared" si="0"/>
        <v>gold489</v>
      </c>
      <c r="D41" s="2">
        <v>3.11</v>
      </c>
      <c r="E41" s="2">
        <v>3.33</v>
      </c>
      <c r="F41" s="2">
        <v>3</v>
      </c>
      <c r="G41" s="2">
        <v>3</v>
      </c>
      <c r="H41" s="2">
        <v>4.2410606060606</v>
      </c>
      <c r="I41" s="2">
        <v>3.5018181818182</v>
      </c>
      <c r="J41" s="2">
        <v>3.7983333333333</v>
      </c>
    </row>
    <row r="42" spans="1:3" ht="15">
      <c r="A42" s="2">
        <v>105102</v>
      </c>
      <c r="B42" s="2">
        <v>478</v>
      </c>
      <c r="C42" t="str">
        <f t="shared" si="0"/>
        <v>gold478</v>
      </c>
    </row>
    <row r="43" spans="1:3" ht="15">
      <c r="A43" s="2">
        <v>105101</v>
      </c>
      <c r="B43" s="2">
        <v>477</v>
      </c>
      <c r="C43" t="str">
        <f t="shared" si="0"/>
        <v>gold477</v>
      </c>
    </row>
    <row r="44" spans="1:10" ht="15">
      <c r="A44" s="2">
        <v>105097</v>
      </c>
      <c r="B44" s="2">
        <v>474</v>
      </c>
      <c r="C44" t="str">
        <f t="shared" si="0"/>
        <v>gold474</v>
      </c>
      <c r="D44" s="2">
        <v>3.27</v>
      </c>
      <c r="E44" s="2">
        <v>3.4</v>
      </c>
      <c r="F44" s="2">
        <v>3.2</v>
      </c>
      <c r="G44" s="2">
        <v>3.2</v>
      </c>
      <c r="H44" s="2">
        <v>2.8956060606061</v>
      </c>
      <c r="I44" s="2">
        <v>3.4190909090909</v>
      </c>
      <c r="J44" s="2">
        <v>3.6356060606061</v>
      </c>
    </row>
    <row r="45" spans="1:3" ht="15">
      <c r="A45" s="2">
        <v>105094</v>
      </c>
      <c r="B45" s="2">
        <v>471</v>
      </c>
      <c r="C45" t="str">
        <f t="shared" si="0"/>
        <v>gold471</v>
      </c>
    </row>
    <row r="46" spans="1:3" ht="15">
      <c r="A46" s="2">
        <v>105093</v>
      </c>
      <c r="B46" s="2">
        <v>470</v>
      </c>
      <c r="C46" t="str">
        <f t="shared" si="0"/>
        <v>gold470</v>
      </c>
    </row>
    <row r="47" spans="1:3" ht="15">
      <c r="A47" s="2">
        <v>105090</v>
      </c>
      <c r="B47" s="2">
        <v>467</v>
      </c>
      <c r="C47" t="str">
        <f t="shared" si="0"/>
        <v>gold467</v>
      </c>
    </row>
    <row r="48" spans="1:3" ht="15">
      <c r="A48" s="2">
        <v>105079</v>
      </c>
      <c r="B48" s="2">
        <v>461</v>
      </c>
      <c r="C48" t="str">
        <f t="shared" si="0"/>
        <v>gold461</v>
      </c>
    </row>
    <row r="49" spans="1:3" ht="15">
      <c r="A49" s="2">
        <v>105071</v>
      </c>
      <c r="B49" s="2">
        <v>453</v>
      </c>
      <c r="C49" t="str">
        <f t="shared" si="0"/>
        <v>gold453</v>
      </c>
    </row>
    <row r="50" spans="1:3" ht="15">
      <c r="A50" s="2">
        <v>105070</v>
      </c>
      <c r="B50" s="2">
        <v>452</v>
      </c>
      <c r="C50" t="str">
        <f t="shared" si="0"/>
        <v>gold452</v>
      </c>
    </row>
    <row r="51" spans="1:3" ht="15">
      <c r="A51" s="2">
        <v>105063</v>
      </c>
      <c r="B51" s="2">
        <v>448</v>
      </c>
      <c r="C51" t="str">
        <f t="shared" si="0"/>
        <v>gold448</v>
      </c>
    </row>
    <row r="52" spans="1:3" ht="15">
      <c r="A52" s="2">
        <v>104995</v>
      </c>
      <c r="B52" s="2">
        <v>383</v>
      </c>
      <c r="C52" t="str">
        <f t="shared" si="0"/>
        <v>gold383</v>
      </c>
    </row>
    <row r="53" spans="1:3" ht="15">
      <c r="A53" s="2">
        <v>104973</v>
      </c>
      <c r="B53" s="2">
        <v>363</v>
      </c>
      <c r="C53" t="str">
        <f t="shared" si="0"/>
        <v>gold363</v>
      </c>
    </row>
    <row r="54" spans="1:3" ht="15">
      <c r="A54" s="2">
        <v>104964</v>
      </c>
      <c r="B54" s="2">
        <v>356</v>
      </c>
      <c r="C54" t="str">
        <f t="shared" si="0"/>
        <v>gold356</v>
      </c>
    </row>
    <row r="55" spans="1:3" ht="15">
      <c r="A55" s="2">
        <v>104960</v>
      </c>
      <c r="B55" s="2">
        <v>352</v>
      </c>
      <c r="C55" t="str">
        <f t="shared" si="0"/>
        <v>gold352</v>
      </c>
    </row>
    <row r="56" spans="1:3" ht="15">
      <c r="A56" s="2">
        <v>104952</v>
      </c>
      <c r="B56" s="2">
        <v>345</v>
      </c>
      <c r="C56" t="str">
        <f t="shared" si="0"/>
        <v>gold345</v>
      </c>
    </row>
    <row r="57" spans="1:3" ht="15">
      <c r="A57" s="2">
        <v>104946</v>
      </c>
      <c r="B57" s="2">
        <v>342</v>
      </c>
      <c r="C57" t="str">
        <f t="shared" si="0"/>
        <v>gold342</v>
      </c>
    </row>
    <row r="58" spans="1:7" ht="15">
      <c r="A58" s="2">
        <v>104942</v>
      </c>
      <c r="B58" s="2">
        <v>339</v>
      </c>
      <c r="C58" t="str">
        <f t="shared" si="0"/>
        <v>gold339</v>
      </c>
      <c r="D58" s="2">
        <v>2.15</v>
      </c>
      <c r="E58" s="2">
        <v>2.25</v>
      </c>
      <c r="F58" s="2">
        <v>2</v>
      </c>
      <c r="G58" s="2">
        <v>2.25</v>
      </c>
    </row>
    <row r="59" spans="1:3" ht="15">
      <c r="A59" s="2">
        <v>104931</v>
      </c>
      <c r="B59" s="2">
        <v>332</v>
      </c>
      <c r="C59" t="str">
        <f t="shared" si="0"/>
        <v>gold332</v>
      </c>
    </row>
    <row r="60" spans="1:7" ht="15">
      <c r="A60" s="2">
        <v>104929</v>
      </c>
      <c r="B60" s="2">
        <v>331</v>
      </c>
      <c r="C60" t="str">
        <f t="shared" si="0"/>
        <v>gold331</v>
      </c>
      <c r="D60" s="2">
        <v>2.43</v>
      </c>
      <c r="E60" s="2">
        <v>2</v>
      </c>
      <c r="F60" s="2">
        <v>3</v>
      </c>
      <c r="G60" s="2">
        <v>2.5</v>
      </c>
    </row>
    <row r="61" spans="1:7" ht="15">
      <c r="A61" s="2">
        <v>104926</v>
      </c>
      <c r="B61" s="2">
        <v>328</v>
      </c>
      <c r="C61" t="str">
        <f t="shared" si="0"/>
        <v>gold328</v>
      </c>
      <c r="D61" s="2">
        <v>3.64</v>
      </c>
      <c r="E61" s="2">
        <v>3.6</v>
      </c>
      <c r="F61" s="2">
        <v>4</v>
      </c>
      <c r="G61" s="2">
        <v>3.4</v>
      </c>
    </row>
    <row r="62" spans="1:3" ht="15">
      <c r="A62" s="2">
        <v>105658</v>
      </c>
      <c r="B62" s="2">
        <v>668</v>
      </c>
      <c r="C62" t="str">
        <f t="shared" si="0"/>
        <v>gold668</v>
      </c>
    </row>
    <row r="63" spans="1:3" ht="15">
      <c r="A63" s="2">
        <v>105457</v>
      </c>
      <c r="B63" s="2">
        <v>659</v>
      </c>
      <c r="C63" t="str">
        <f t="shared" si="0"/>
        <v>gold659</v>
      </c>
    </row>
    <row r="64" spans="1:3" ht="15">
      <c r="A64" s="2">
        <v>105430</v>
      </c>
      <c r="B64" s="2">
        <v>658</v>
      </c>
      <c r="C64" t="str">
        <f t="shared" si="0"/>
        <v>gold658</v>
      </c>
    </row>
    <row r="65" spans="1:3" ht="15">
      <c r="A65" s="2">
        <v>105421</v>
      </c>
      <c r="B65" s="2">
        <v>655</v>
      </c>
      <c r="C65" t="str">
        <f t="shared" si="0"/>
        <v>gold655</v>
      </c>
    </row>
    <row r="66" spans="1:3" ht="15">
      <c r="A66" s="2">
        <v>105388</v>
      </c>
      <c r="B66" s="2">
        <v>644</v>
      </c>
      <c r="C66" t="str">
        <f t="shared" si="0"/>
        <v>gold644</v>
      </c>
    </row>
    <row r="67" spans="1:3" ht="15">
      <c r="A67" s="2">
        <v>105343</v>
      </c>
      <c r="B67" s="2">
        <v>642</v>
      </c>
      <c r="C67" t="str">
        <f aca="true" t="shared" si="1" ref="C67:C130">"gold"&amp;B67</f>
        <v>gold642</v>
      </c>
    </row>
    <row r="68" spans="1:3" ht="15">
      <c r="A68" s="2">
        <v>105341</v>
      </c>
      <c r="B68" s="2">
        <v>641</v>
      </c>
      <c r="C68" t="str">
        <f t="shared" si="1"/>
        <v>gold641</v>
      </c>
    </row>
    <row r="69" spans="1:3" ht="15">
      <c r="A69" s="2">
        <v>105325</v>
      </c>
      <c r="B69" s="2">
        <v>637</v>
      </c>
      <c r="C69" t="str">
        <f t="shared" si="1"/>
        <v>gold637</v>
      </c>
    </row>
    <row r="70" spans="1:3" ht="15">
      <c r="A70" s="2">
        <v>104906</v>
      </c>
      <c r="B70" s="2">
        <v>315</v>
      </c>
      <c r="C70" t="str">
        <f t="shared" si="1"/>
        <v>gold315</v>
      </c>
    </row>
    <row r="71" spans="1:7" ht="15">
      <c r="A71" s="2">
        <v>104899</v>
      </c>
      <c r="B71" s="2">
        <v>308</v>
      </c>
      <c r="C71" t="str">
        <f t="shared" si="1"/>
        <v>gold308</v>
      </c>
      <c r="D71" s="2">
        <v>2.89</v>
      </c>
      <c r="E71" s="2">
        <v>3</v>
      </c>
      <c r="F71" s="2">
        <v>3</v>
      </c>
      <c r="G71" s="2">
        <v>2.67</v>
      </c>
    </row>
    <row r="72" spans="1:3" ht="15">
      <c r="A72" s="2">
        <v>104898</v>
      </c>
      <c r="B72" s="2">
        <v>307</v>
      </c>
      <c r="C72" t="str">
        <f t="shared" si="1"/>
        <v>gold307</v>
      </c>
    </row>
    <row r="73" spans="1:3" ht="15">
      <c r="A73" s="2">
        <v>104880</v>
      </c>
      <c r="B73" s="2">
        <v>299</v>
      </c>
      <c r="C73" t="str">
        <f t="shared" si="1"/>
        <v>gold299</v>
      </c>
    </row>
    <row r="74" spans="1:3" ht="15">
      <c r="A74" s="2">
        <v>104875</v>
      </c>
      <c r="B74" s="2">
        <v>295</v>
      </c>
      <c r="C74" t="str">
        <f t="shared" si="1"/>
        <v>gold295</v>
      </c>
    </row>
    <row r="75" spans="1:7" ht="15">
      <c r="A75" s="2">
        <v>104868</v>
      </c>
      <c r="B75" s="2">
        <v>294</v>
      </c>
      <c r="C75" t="str">
        <f t="shared" si="1"/>
        <v>gold294</v>
      </c>
      <c r="D75" s="2">
        <v>3.5</v>
      </c>
      <c r="E75" s="2">
        <v>4</v>
      </c>
      <c r="F75" s="2">
        <v>3</v>
      </c>
      <c r="G75" s="2">
        <v>3.5</v>
      </c>
    </row>
    <row r="76" spans="1:3" ht="15">
      <c r="A76" s="2">
        <v>104865</v>
      </c>
      <c r="B76" s="2">
        <v>292</v>
      </c>
      <c r="C76" t="str">
        <f t="shared" si="1"/>
        <v>gold292</v>
      </c>
    </row>
    <row r="77" spans="1:3" ht="15">
      <c r="A77" s="2">
        <v>104863</v>
      </c>
      <c r="B77" s="2">
        <v>291</v>
      </c>
      <c r="C77" t="str">
        <f t="shared" si="1"/>
        <v>gold291</v>
      </c>
    </row>
    <row r="78" spans="1:3" ht="15">
      <c r="A78" s="2">
        <v>104861</v>
      </c>
      <c r="B78" s="2">
        <v>290</v>
      </c>
      <c r="C78" t="str">
        <f t="shared" si="1"/>
        <v>gold290</v>
      </c>
    </row>
    <row r="79" spans="1:3" ht="15">
      <c r="A79" s="2">
        <v>104823</v>
      </c>
      <c r="B79" s="2">
        <v>280</v>
      </c>
      <c r="C79" t="str">
        <f t="shared" si="1"/>
        <v>gold280</v>
      </c>
    </row>
    <row r="80" spans="1:3" ht="15">
      <c r="A80" s="2">
        <v>104821</v>
      </c>
      <c r="B80" s="2">
        <v>279</v>
      </c>
      <c r="C80" t="str">
        <f t="shared" si="1"/>
        <v>gold279</v>
      </c>
    </row>
    <row r="81" spans="1:3" ht="15">
      <c r="A81" s="2">
        <v>104810</v>
      </c>
      <c r="B81" s="2">
        <v>269</v>
      </c>
      <c r="C81" t="str">
        <f t="shared" si="1"/>
        <v>gold269</v>
      </c>
    </row>
    <row r="82" spans="1:3" ht="15">
      <c r="A82" s="2">
        <v>104806</v>
      </c>
      <c r="B82" s="2">
        <v>265</v>
      </c>
      <c r="C82" t="str">
        <f t="shared" si="1"/>
        <v>gold265</v>
      </c>
    </row>
    <row r="83" spans="1:7" ht="15">
      <c r="A83" s="2">
        <v>104805</v>
      </c>
      <c r="B83" s="2">
        <v>264</v>
      </c>
      <c r="C83" t="str">
        <f t="shared" si="1"/>
        <v>gold264</v>
      </c>
      <c r="D83" s="2">
        <v>2.33</v>
      </c>
      <c r="E83" s="2">
        <v>2.5</v>
      </c>
      <c r="F83" s="2">
        <v>2.25</v>
      </c>
      <c r="G83" s="2">
        <v>2.25</v>
      </c>
    </row>
    <row r="84" spans="1:3" ht="15">
      <c r="A84" s="2">
        <v>104772</v>
      </c>
      <c r="B84" s="2">
        <v>251</v>
      </c>
      <c r="C84" t="str">
        <f t="shared" si="1"/>
        <v>gold251</v>
      </c>
    </row>
    <row r="85" spans="1:3" ht="15">
      <c r="A85" s="2">
        <v>104739</v>
      </c>
      <c r="B85" s="2">
        <v>233</v>
      </c>
      <c r="C85" t="str">
        <f t="shared" si="1"/>
        <v>gold233</v>
      </c>
    </row>
    <row r="86" spans="1:3" ht="15">
      <c r="A86" s="2">
        <v>104734</v>
      </c>
      <c r="B86" s="2">
        <v>229</v>
      </c>
      <c r="C86" t="str">
        <f t="shared" si="1"/>
        <v>gold229</v>
      </c>
    </row>
    <row r="87" spans="1:10" ht="15">
      <c r="A87" s="2">
        <v>104728</v>
      </c>
      <c r="B87" s="2">
        <v>228</v>
      </c>
      <c r="C87" t="str">
        <f t="shared" si="1"/>
        <v>gold228</v>
      </c>
      <c r="D87" s="2">
        <v>3.69</v>
      </c>
      <c r="E87" s="2">
        <v>3.75</v>
      </c>
      <c r="F87" s="2">
        <v>3</v>
      </c>
      <c r="G87" s="2">
        <v>4.5</v>
      </c>
      <c r="H87" s="2">
        <v>3.6322727272727</v>
      </c>
      <c r="I87" s="2">
        <v>3.8689393939394</v>
      </c>
      <c r="J87" s="2">
        <v>3.9221212121212</v>
      </c>
    </row>
    <row r="88" spans="1:10" ht="15">
      <c r="A88" s="2">
        <v>104707</v>
      </c>
      <c r="B88" s="2">
        <v>218</v>
      </c>
      <c r="C88" t="str">
        <f t="shared" si="1"/>
        <v>gold218</v>
      </c>
      <c r="D88" s="2">
        <v>1</v>
      </c>
      <c r="F88" s="2">
        <v>1</v>
      </c>
      <c r="H88" s="2">
        <v>4.3187878787879</v>
      </c>
      <c r="I88" s="2">
        <v>3.8874242424242</v>
      </c>
      <c r="J88" s="2">
        <v>4.2856060606061</v>
      </c>
    </row>
    <row r="89" spans="1:10" ht="15">
      <c r="A89" s="2">
        <v>104697</v>
      </c>
      <c r="B89" s="2">
        <v>214</v>
      </c>
      <c r="C89" t="str">
        <f t="shared" si="1"/>
        <v>gold214</v>
      </c>
      <c r="D89" s="2">
        <v>3.33</v>
      </c>
      <c r="E89" s="2">
        <v>3.6</v>
      </c>
      <c r="F89" s="2">
        <v>3.2</v>
      </c>
      <c r="G89" s="2">
        <v>3.2</v>
      </c>
      <c r="H89" s="2">
        <v>2.835</v>
      </c>
      <c r="I89" s="2">
        <v>1.61</v>
      </c>
      <c r="J89" s="2">
        <v>1.61</v>
      </c>
    </row>
    <row r="90" spans="1:3" ht="15">
      <c r="A90" s="2">
        <v>104644</v>
      </c>
      <c r="B90" s="2">
        <v>204</v>
      </c>
      <c r="C90" t="str">
        <f t="shared" si="1"/>
        <v>gold204</v>
      </c>
    </row>
    <row r="91" spans="1:3" ht="15">
      <c r="A91" s="2">
        <v>104630</v>
      </c>
      <c r="B91" s="2">
        <v>200</v>
      </c>
      <c r="C91" t="str">
        <f t="shared" si="1"/>
        <v>gold200</v>
      </c>
    </row>
    <row r="92" spans="1:3" ht="15">
      <c r="A92" s="2">
        <v>104620</v>
      </c>
      <c r="B92" s="2">
        <v>198</v>
      </c>
      <c r="C92" t="str">
        <f t="shared" si="1"/>
        <v>gold198</v>
      </c>
    </row>
    <row r="93" spans="1:3" ht="15">
      <c r="A93" s="2">
        <v>104603</v>
      </c>
      <c r="B93" s="2">
        <v>191</v>
      </c>
      <c r="C93" t="str">
        <f t="shared" si="1"/>
        <v>gold191</v>
      </c>
    </row>
    <row r="94" spans="1:7" ht="15">
      <c r="A94" s="2">
        <v>104598</v>
      </c>
      <c r="B94" s="2">
        <v>189</v>
      </c>
      <c r="C94" t="str">
        <f t="shared" si="1"/>
        <v>gold189</v>
      </c>
      <c r="D94" s="2">
        <v>4.44</v>
      </c>
      <c r="E94" s="2">
        <v>4.67</v>
      </c>
      <c r="F94" s="2">
        <v>4.67</v>
      </c>
      <c r="G94" s="2">
        <v>4</v>
      </c>
    </row>
    <row r="95" spans="1:3" ht="15">
      <c r="A95" s="2">
        <v>104596</v>
      </c>
      <c r="B95" s="2">
        <v>188</v>
      </c>
      <c r="C95" t="str">
        <f t="shared" si="1"/>
        <v>gold188</v>
      </c>
    </row>
    <row r="96" spans="1:3" ht="15">
      <c r="A96" s="2">
        <v>104567</v>
      </c>
      <c r="B96" s="2">
        <v>177</v>
      </c>
      <c r="C96" t="str">
        <f t="shared" si="1"/>
        <v>gold177</v>
      </c>
    </row>
    <row r="97" spans="1:3" ht="15">
      <c r="A97" s="2">
        <v>104450</v>
      </c>
      <c r="B97" s="2">
        <v>157</v>
      </c>
      <c r="C97" t="str">
        <f t="shared" si="1"/>
        <v>gold157</v>
      </c>
    </row>
    <row r="98" spans="1:3" ht="15">
      <c r="A98" s="2">
        <v>104401</v>
      </c>
      <c r="B98" s="2">
        <v>150</v>
      </c>
      <c r="C98" t="str">
        <f t="shared" si="1"/>
        <v>gold150</v>
      </c>
    </row>
    <row r="99" spans="1:3" ht="15">
      <c r="A99" s="2">
        <v>104376</v>
      </c>
      <c r="B99" s="2">
        <v>149</v>
      </c>
      <c r="C99" t="str">
        <f t="shared" si="1"/>
        <v>gold149</v>
      </c>
    </row>
    <row r="100" spans="1:3" ht="15">
      <c r="A100" s="2">
        <v>104372</v>
      </c>
      <c r="B100" s="2">
        <v>148</v>
      </c>
      <c r="C100" t="str">
        <f t="shared" si="1"/>
        <v>gold148</v>
      </c>
    </row>
    <row r="101" spans="1:3" ht="15">
      <c r="A101" s="2">
        <v>104366</v>
      </c>
      <c r="B101" s="2">
        <v>147</v>
      </c>
      <c r="C101" t="str">
        <f t="shared" si="1"/>
        <v>gold147</v>
      </c>
    </row>
    <row r="102" spans="1:3" ht="15">
      <c r="A102" s="2">
        <v>104327</v>
      </c>
      <c r="B102" s="2">
        <v>140</v>
      </c>
      <c r="C102" t="str">
        <f t="shared" si="1"/>
        <v>gold140</v>
      </c>
    </row>
    <row r="103" spans="1:3" ht="15">
      <c r="A103" s="2">
        <v>104325</v>
      </c>
      <c r="B103" s="2">
        <v>138</v>
      </c>
      <c r="C103" t="str">
        <f t="shared" si="1"/>
        <v>gold138</v>
      </c>
    </row>
    <row r="104" spans="1:3" ht="15">
      <c r="A104" s="2">
        <v>104308</v>
      </c>
      <c r="B104" s="2">
        <v>130</v>
      </c>
      <c r="C104" t="str">
        <f t="shared" si="1"/>
        <v>gold130</v>
      </c>
    </row>
    <row r="105" spans="1:3" ht="15">
      <c r="A105" s="2">
        <v>104297</v>
      </c>
      <c r="B105" s="2">
        <v>120</v>
      </c>
      <c r="C105" t="str">
        <f t="shared" si="1"/>
        <v>gold120</v>
      </c>
    </row>
    <row r="106" spans="1:3" ht="15">
      <c r="A106" s="2">
        <v>104296</v>
      </c>
      <c r="B106" s="2">
        <v>119</v>
      </c>
      <c r="C106" t="str">
        <f t="shared" si="1"/>
        <v>gold119</v>
      </c>
    </row>
    <row r="107" spans="1:3" ht="15">
      <c r="A107" s="2">
        <v>104292</v>
      </c>
      <c r="B107" s="2">
        <v>115</v>
      </c>
      <c r="C107" t="str">
        <f t="shared" si="1"/>
        <v>gold115</v>
      </c>
    </row>
    <row r="108" spans="1:3" ht="15">
      <c r="A108" s="2">
        <v>104286</v>
      </c>
      <c r="B108" s="2">
        <v>109</v>
      </c>
      <c r="C108" t="str">
        <f t="shared" si="1"/>
        <v>gold109</v>
      </c>
    </row>
    <row r="109" spans="1:3" ht="15">
      <c r="A109" s="2">
        <v>104285</v>
      </c>
      <c r="B109" s="2">
        <v>108</v>
      </c>
      <c r="C109" t="str">
        <f t="shared" si="1"/>
        <v>gold108</v>
      </c>
    </row>
    <row r="110" spans="1:3" ht="15">
      <c r="A110" s="2">
        <v>105025</v>
      </c>
      <c r="B110" s="2">
        <v>412</v>
      </c>
      <c r="C110" t="str">
        <f t="shared" si="1"/>
        <v>gold412</v>
      </c>
    </row>
    <row r="111" spans="1:3" ht="15">
      <c r="A111" s="2">
        <v>104283</v>
      </c>
      <c r="B111" s="2">
        <v>106</v>
      </c>
      <c r="C111" t="str">
        <f t="shared" si="1"/>
        <v>gold106</v>
      </c>
    </row>
    <row r="112" spans="1:3" ht="15">
      <c r="A112" s="2">
        <v>104277</v>
      </c>
      <c r="B112" s="2">
        <v>102</v>
      </c>
      <c r="C112" t="str">
        <f t="shared" si="1"/>
        <v>gold102</v>
      </c>
    </row>
    <row r="113" spans="1:3" ht="15">
      <c r="A113" s="2">
        <v>104275</v>
      </c>
      <c r="B113" s="2">
        <v>100</v>
      </c>
      <c r="C113" t="str">
        <f t="shared" si="1"/>
        <v>gold100</v>
      </c>
    </row>
    <row r="114" spans="1:3" ht="15">
      <c r="A114" s="2">
        <v>104244</v>
      </c>
      <c r="B114" s="2">
        <v>69</v>
      </c>
      <c r="C114" t="str">
        <f t="shared" si="1"/>
        <v>gold69</v>
      </c>
    </row>
    <row r="115" spans="1:3" ht="15">
      <c r="A115" s="2">
        <v>104242</v>
      </c>
      <c r="B115" s="2">
        <v>67</v>
      </c>
      <c r="C115" t="str">
        <f t="shared" si="1"/>
        <v>gold67</v>
      </c>
    </row>
    <row r="116" spans="1:3" ht="15">
      <c r="A116" s="2">
        <v>104241</v>
      </c>
      <c r="B116" s="2">
        <v>66</v>
      </c>
      <c r="C116" t="str">
        <f t="shared" si="1"/>
        <v>gold66</v>
      </c>
    </row>
    <row r="117" spans="1:3" ht="15">
      <c r="A117" s="2">
        <v>104240</v>
      </c>
      <c r="B117" s="2">
        <v>65</v>
      </c>
      <c r="C117" t="str">
        <f t="shared" si="1"/>
        <v>gold65</v>
      </c>
    </row>
    <row r="118" spans="1:3" ht="15">
      <c r="A118" s="2">
        <v>104236</v>
      </c>
      <c r="B118" s="2">
        <v>61</v>
      </c>
      <c r="C118" t="str">
        <f t="shared" si="1"/>
        <v>gold61</v>
      </c>
    </row>
    <row r="119" spans="1:3" ht="15">
      <c r="A119" s="2">
        <v>104231</v>
      </c>
      <c r="B119" s="2">
        <v>56</v>
      </c>
      <c r="C119" t="str">
        <f t="shared" si="1"/>
        <v>gold56</v>
      </c>
    </row>
    <row r="120" spans="1:3" ht="15">
      <c r="A120" s="2">
        <v>104224</v>
      </c>
      <c r="B120" s="2">
        <v>49</v>
      </c>
      <c r="C120" t="str">
        <f t="shared" si="1"/>
        <v>gold49</v>
      </c>
    </row>
    <row r="121" spans="1:3" ht="15">
      <c r="A121" s="2">
        <v>104221</v>
      </c>
      <c r="B121" s="2">
        <v>46</v>
      </c>
      <c r="C121" t="str">
        <f t="shared" si="1"/>
        <v>gold46</v>
      </c>
    </row>
    <row r="122" spans="1:3" ht="15">
      <c r="A122" s="2">
        <v>104220</v>
      </c>
      <c r="B122" s="2">
        <v>45</v>
      </c>
      <c r="C122" t="str">
        <f t="shared" si="1"/>
        <v>gold45</v>
      </c>
    </row>
    <row r="123" spans="1:3" ht="15">
      <c r="A123" s="2">
        <v>104219</v>
      </c>
      <c r="B123" s="2">
        <v>44</v>
      </c>
      <c r="C123" t="str">
        <f t="shared" si="1"/>
        <v>gold44</v>
      </c>
    </row>
    <row r="124" spans="1:3" ht="15">
      <c r="A124" s="2">
        <v>104217</v>
      </c>
      <c r="B124" s="2">
        <v>42</v>
      </c>
      <c r="C124" t="str">
        <f t="shared" si="1"/>
        <v>gold42</v>
      </c>
    </row>
    <row r="125" spans="1:3" ht="15">
      <c r="A125" s="2">
        <v>104216</v>
      </c>
      <c r="B125" s="2">
        <v>41</v>
      </c>
      <c r="C125" t="str">
        <f t="shared" si="1"/>
        <v>gold41</v>
      </c>
    </row>
    <row r="126" spans="1:3" ht="15">
      <c r="A126" s="2">
        <v>104211</v>
      </c>
      <c r="B126" s="2">
        <v>36</v>
      </c>
      <c r="C126" t="str">
        <f t="shared" si="1"/>
        <v>gold36</v>
      </c>
    </row>
    <row r="127" spans="1:3" ht="15">
      <c r="A127" s="2">
        <v>104210</v>
      </c>
      <c r="B127" s="2">
        <v>35</v>
      </c>
      <c r="C127" t="str">
        <f t="shared" si="1"/>
        <v>gold35</v>
      </c>
    </row>
    <row r="128" spans="1:3" ht="15">
      <c r="A128" s="2">
        <v>104198</v>
      </c>
      <c r="B128" s="2">
        <v>23</v>
      </c>
      <c r="C128" t="str">
        <f t="shared" si="1"/>
        <v>gold23</v>
      </c>
    </row>
    <row r="129" spans="1:3" ht="15">
      <c r="A129" s="2">
        <v>104196</v>
      </c>
      <c r="B129" s="2">
        <v>21</v>
      </c>
      <c r="C129" t="str">
        <f t="shared" si="1"/>
        <v>gold21</v>
      </c>
    </row>
    <row r="130" spans="1:3" ht="15">
      <c r="A130" s="2">
        <v>104195</v>
      </c>
      <c r="B130" s="2">
        <v>20</v>
      </c>
      <c r="C130" t="str">
        <f t="shared" si="1"/>
        <v>gold20</v>
      </c>
    </row>
    <row r="131" spans="1:3" ht="15">
      <c r="A131" s="2">
        <v>104194</v>
      </c>
      <c r="B131" s="2">
        <v>19</v>
      </c>
      <c r="C131" t="str">
        <f aca="true" t="shared" si="2" ref="C131:C139">"gold"&amp;B131</f>
        <v>gold19</v>
      </c>
    </row>
    <row r="132" spans="1:3" ht="15">
      <c r="A132" s="2">
        <v>104191</v>
      </c>
      <c r="B132" s="2">
        <v>16</v>
      </c>
      <c r="C132" t="str">
        <f t="shared" si="2"/>
        <v>gold16</v>
      </c>
    </row>
    <row r="133" spans="1:3" ht="15">
      <c r="A133" s="2">
        <v>104190</v>
      </c>
      <c r="B133" s="2">
        <v>15</v>
      </c>
      <c r="C133" t="str">
        <f t="shared" si="2"/>
        <v>gold15</v>
      </c>
    </row>
    <row r="134" spans="1:3" ht="15">
      <c r="A134" s="2">
        <v>104186</v>
      </c>
      <c r="B134" s="2">
        <v>11</v>
      </c>
      <c r="C134" t="str">
        <f t="shared" si="2"/>
        <v>gold11</v>
      </c>
    </row>
    <row r="135" ht="15">
      <c r="C135" t="str">
        <f t="shared" si="2"/>
        <v>gold</v>
      </c>
    </row>
    <row r="136" ht="15">
      <c r="C136" t="str">
        <f t="shared" si="2"/>
        <v>gold</v>
      </c>
    </row>
    <row r="137" ht="15">
      <c r="C137" t="str">
        <f t="shared" si="2"/>
        <v>gold</v>
      </c>
    </row>
    <row r="138" ht="15">
      <c r="C138" t="str">
        <f t="shared" si="2"/>
        <v>gold</v>
      </c>
    </row>
    <row r="139" ht="15">
      <c r="C139" t="str">
        <f t="shared" si="2"/>
        <v>gold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Quiz System Results</dc:title>
  <dc:subject>Quiz System Results</dc:subject>
  <dc:creator>Quiz System</dc:creator>
  <cp:keywords/>
  <dc:description/>
  <cp:lastModifiedBy>Денис Евгеньевич Столяров</cp:lastModifiedBy>
  <dcterms:created xsi:type="dcterms:W3CDTF">2017-10-13T14:18:42Z</dcterms:created>
  <dcterms:modified xsi:type="dcterms:W3CDTF">2017-10-27T06:58:55Z</dcterms:modified>
  <cp:category/>
  <cp:version/>
  <cp:contentType/>
  <cp:contentStatus/>
</cp:coreProperties>
</file>